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ofBilja/Desktop/"/>
    </mc:Choice>
  </mc:AlternateContent>
  <xr:revisionPtr revIDLastSave="0" documentId="13_ncr:1_{6E9BEC7F-ACEF-E24D-AE20-EF5FF3C6ECED}" xr6:coauthVersionLast="47" xr6:coauthVersionMax="47" xr10:uidLastSave="{00000000-0000-0000-0000-000000000000}"/>
  <bookViews>
    <workbookView xWindow="140" yWindow="660" windowWidth="33300" windowHeight="18660" xr2:uid="{00000000-000D-0000-FFFF-FFFF00000000}"/>
  </bookViews>
  <sheets>
    <sheet name="Sheet1" sheetId="1" r:id="rId1"/>
    <sheet name="Sheet2" sheetId="2" r:id="rId2"/>
    <sheet name="Sheet3" sheetId="3" r:id="rId3"/>
    <sheet name="DV-IDENTITY-0" sheetId="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K3" i="5" l="1"/>
  <c r="CM3" i="5"/>
  <c r="J1" i="5"/>
  <c r="A3" i="5"/>
  <c r="B3" i="5"/>
  <c r="C3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L3" i="5"/>
  <c r="GM3" i="5"/>
  <c r="GN3" i="5"/>
  <c r="GO3" i="5"/>
  <c r="GP3" i="5"/>
  <c r="GQ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  <c r="GJ3" i="5"/>
  <c r="K3" i="5"/>
  <c r="GI3" i="5" l="1"/>
</calcChain>
</file>

<file path=xl/sharedStrings.xml><?xml version="1.0" encoding="utf-8"?>
<sst xmlns="http://schemas.openxmlformats.org/spreadsheetml/2006/main" count="5" uniqueCount="5">
  <si>
    <t>AAAAAHrtvsc=</t>
  </si>
  <si>
    <t>Broj indeksa</t>
  </si>
  <si>
    <t>Kolokvijum</t>
  </si>
  <si>
    <t>U Kragujevcu, 26. januara, 2026.</t>
  </si>
  <si>
    <t>Prof. dr Biljana Vlašković 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</si>
</sst>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0066"/>
      <color rgb="FFFFCCFF"/>
      <color rgb="FFACF17D"/>
      <color rgb="FF99CCFF"/>
      <color rgb="FFE0A3FF"/>
      <color rgb="FFCC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1"/>
  <sheetViews>
    <sheetView tabSelected="1" zoomScale="157" zoomScaleNormal="130" workbookViewId="0">
      <pane ySplit="1" topLeftCell="A2" activePane="bottomLeft" state="frozen"/>
      <selection pane="bottomLeft" activeCell="C7" sqref="C7"/>
    </sheetView>
  </sheetViews>
  <sheetFormatPr baseColWidth="10" defaultColWidth="9.1640625" defaultRowHeight="13" x14ac:dyDescent="0.15"/>
  <cols>
    <col min="1" max="1" width="11.6640625" style="3" customWidth="1"/>
    <col min="2" max="2" width="16.5" style="3" customWidth="1"/>
    <col min="3" max="3" width="20" style="3" customWidth="1"/>
    <col min="4" max="16384" width="9.1640625" style="3"/>
  </cols>
  <sheetData>
    <row r="1" spans="1:12" s="5" customFormat="1" ht="34" x14ac:dyDescent="0.15">
      <c r="A1" s="1" t="s">
        <v>1</v>
      </c>
      <c r="B1" s="2" t="s">
        <v>2</v>
      </c>
      <c r="C1" s="7"/>
    </row>
    <row r="2" spans="1:12" ht="15.75" customHeight="1" x14ac:dyDescent="0.15">
      <c r="A2" s="12">
        <v>230112</v>
      </c>
      <c r="B2" s="13">
        <v>0</v>
      </c>
    </row>
    <row r="3" spans="1:12" ht="15.75" customHeight="1" x14ac:dyDescent="0.15">
      <c r="A3" s="8">
        <v>190105</v>
      </c>
      <c r="B3" s="4">
        <v>10</v>
      </c>
      <c r="C3" s="6"/>
    </row>
    <row r="4" spans="1:12" ht="15.75" customHeight="1" x14ac:dyDescent="0.15">
      <c r="A4" s="12">
        <v>170161</v>
      </c>
      <c r="B4" s="4">
        <v>12</v>
      </c>
    </row>
    <row r="5" spans="1:12" ht="15.75" customHeight="1" x14ac:dyDescent="0.15">
      <c r="A5" s="8">
        <v>180112</v>
      </c>
      <c r="B5" s="4">
        <v>11</v>
      </c>
      <c r="C5" s="6"/>
    </row>
    <row r="6" spans="1:12" ht="15.75" customHeight="1" x14ac:dyDescent="0.15">
      <c r="A6" s="12">
        <v>230129</v>
      </c>
      <c r="B6" s="13">
        <v>3</v>
      </c>
    </row>
    <row r="7" spans="1:12" ht="16" x14ac:dyDescent="0.15">
      <c r="A7" s="12">
        <v>230111</v>
      </c>
      <c r="B7" s="13">
        <v>2</v>
      </c>
    </row>
    <row r="8" spans="1:12" ht="16" x14ac:dyDescent="0.15">
      <c r="A8" s="12">
        <v>230103</v>
      </c>
      <c r="B8" s="14">
        <v>9</v>
      </c>
    </row>
    <row r="9" spans="1:12" ht="16" x14ac:dyDescent="0.15">
      <c r="A9" s="12">
        <v>230115</v>
      </c>
      <c r="B9" s="14">
        <v>8</v>
      </c>
    </row>
    <row r="10" spans="1:12" ht="16" x14ac:dyDescent="0.15">
      <c r="A10" s="10">
        <v>210114</v>
      </c>
      <c r="B10" s="4">
        <v>9</v>
      </c>
      <c r="C10" s="6"/>
    </row>
    <row r="11" spans="1:12" ht="16" x14ac:dyDescent="0.2">
      <c r="A11" s="9">
        <v>170125</v>
      </c>
      <c r="B11" s="14">
        <v>7</v>
      </c>
      <c r="C11" s="6"/>
    </row>
    <row r="12" spans="1:12" ht="16" x14ac:dyDescent="0.15">
      <c r="A12" s="12">
        <v>220106</v>
      </c>
      <c r="B12" s="13">
        <v>3</v>
      </c>
    </row>
    <row r="13" spans="1:12" s="6" customFormat="1" ht="16" x14ac:dyDescent="0.15">
      <c r="A13" s="12">
        <v>230084</v>
      </c>
      <c r="B13" s="13"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6" x14ac:dyDescent="0.15">
      <c r="A14" s="8">
        <v>170180</v>
      </c>
      <c r="B14" s="13">
        <v>4</v>
      </c>
      <c r="C14" s="6"/>
    </row>
    <row r="15" spans="1:12" ht="16" x14ac:dyDescent="0.15">
      <c r="A15" s="12">
        <v>210082</v>
      </c>
      <c r="B15" s="13">
        <v>3</v>
      </c>
    </row>
    <row r="16" spans="1:12" ht="16" x14ac:dyDescent="0.15">
      <c r="A16" s="12">
        <v>230078</v>
      </c>
      <c r="B16" s="4">
        <v>9</v>
      </c>
    </row>
    <row r="17" spans="1:3" ht="16" x14ac:dyDescent="0.15">
      <c r="A17" s="12">
        <v>230076</v>
      </c>
      <c r="B17" s="13">
        <v>2</v>
      </c>
    </row>
    <row r="18" spans="1:3" ht="16" x14ac:dyDescent="0.15">
      <c r="A18" s="12">
        <v>220117</v>
      </c>
      <c r="B18" s="14">
        <v>7</v>
      </c>
    </row>
    <row r="19" spans="1:3" ht="16" x14ac:dyDescent="0.15">
      <c r="A19" s="12">
        <v>220080</v>
      </c>
      <c r="B19" s="14">
        <v>7</v>
      </c>
    </row>
    <row r="20" spans="1:3" ht="16" x14ac:dyDescent="0.15">
      <c r="A20" s="12">
        <v>230105</v>
      </c>
      <c r="B20" s="13">
        <v>4</v>
      </c>
    </row>
    <row r="21" spans="1:3" ht="16" x14ac:dyDescent="0.15">
      <c r="A21" s="12">
        <v>210140</v>
      </c>
      <c r="B21" s="4">
        <v>7</v>
      </c>
    </row>
    <row r="22" spans="1:3" ht="16" x14ac:dyDescent="0.15">
      <c r="A22" s="12">
        <v>220088</v>
      </c>
      <c r="B22" s="13">
        <v>4</v>
      </c>
    </row>
    <row r="23" spans="1:3" ht="16" x14ac:dyDescent="0.15">
      <c r="A23" s="12">
        <v>220069</v>
      </c>
      <c r="B23" s="13">
        <v>3</v>
      </c>
    </row>
    <row r="24" spans="1:3" ht="16" x14ac:dyDescent="0.15">
      <c r="A24" s="12">
        <v>230127</v>
      </c>
      <c r="B24" s="13">
        <v>5</v>
      </c>
    </row>
    <row r="25" spans="1:3" ht="16" x14ac:dyDescent="0.15">
      <c r="A25" s="11">
        <v>210095</v>
      </c>
      <c r="B25" s="14">
        <v>11</v>
      </c>
      <c r="C25" s="6"/>
    </row>
    <row r="26" spans="1:3" ht="16" x14ac:dyDescent="0.15">
      <c r="A26" s="8">
        <v>160199</v>
      </c>
      <c r="B26" s="4">
        <v>8</v>
      </c>
      <c r="C26" s="6"/>
    </row>
    <row r="27" spans="1:3" ht="16" x14ac:dyDescent="0.15">
      <c r="A27" s="12">
        <v>230142</v>
      </c>
      <c r="B27" s="4">
        <v>10</v>
      </c>
    </row>
    <row r="28" spans="1:3" ht="16" x14ac:dyDescent="0.2">
      <c r="A28" s="9">
        <v>170186</v>
      </c>
      <c r="B28" s="4">
        <v>10</v>
      </c>
      <c r="C28" s="6"/>
    </row>
    <row r="30" spans="1:3" x14ac:dyDescent="0.15">
      <c r="B30" s="3" t="s">
        <v>3</v>
      </c>
    </row>
    <row r="31" spans="1:3" x14ac:dyDescent="0.15">
      <c r="B31" s="3" t="s">
        <v>4</v>
      </c>
    </row>
  </sheetData>
  <phoneticPr fontId="0" type="noConversion"/>
  <pageMargins left="0.7" right="0.7" top="0.75" bottom="0.75" header="0.3" footer="0.3"/>
  <pageSetup paperSize="9" orientation="landscape" horizontalDpi="4294967293" verticalDpi="300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V3"/>
  <sheetViews>
    <sheetView workbookViewId="0">
      <selection activeCell="GR3" sqref="GR3"/>
    </sheetView>
  </sheetViews>
  <sheetFormatPr baseColWidth="10" defaultColWidth="8.83203125" defaultRowHeight="15" x14ac:dyDescent="0.2"/>
  <sheetData>
    <row r="1" spans="1:256" x14ac:dyDescent="0.2">
      <c r="A1" t="e">
        <f>IF(Sheet1!1:1,"AAAAABt83QA=",0)</f>
        <v>#VALUE!</v>
      </c>
      <c r="B1" t="e">
        <f>AND(Sheet1!#REF!,"AAAAABt83QE=")</f>
        <v>#REF!</v>
      </c>
      <c r="C1" t="e">
        <f>AND(Sheet1!#REF!,"AAAAABt83QI=")</f>
        <v>#REF!</v>
      </c>
      <c r="D1" t="e">
        <f>AND(Sheet1!#REF!,"AAAAABt83QM=")</f>
        <v>#REF!</v>
      </c>
      <c r="E1" t="e">
        <f>AND(Sheet1!#REF!,"AAAAABt83QQ=")</f>
        <v>#REF!</v>
      </c>
      <c r="F1" t="e">
        <f>AND(Sheet1!#REF!,"AAAAABt83QU=")</f>
        <v>#REF!</v>
      </c>
      <c r="G1" t="e">
        <f>AND(Sheet1!#REF!,"AAAAABt83QY=")</f>
        <v>#REF!</v>
      </c>
      <c r="H1" t="e">
        <f>AND(Sheet1!B1,"AAAAABt83Qc=")</f>
        <v>#VALUE!</v>
      </c>
      <c r="I1" t="e">
        <f>AND(Sheet1!#REF!,"AAAAABt83Qg=")</f>
        <v>#REF!</v>
      </c>
      <c r="J1" t="e">
        <f>IF(Sheet1!#REF!,"AAAAABt83Qk=",0)</f>
        <v>#REF!</v>
      </c>
      <c r="K1" t="e">
        <f>AND(Sheet1!#REF!,"AAAAABt83Qo=")</f>
        <v>#REF!</v>
      </c>
      <c r="L1" t="e">
        <f>AND(Sheet1!#REF!,"AAAAABt83Qs=")</f>
        <v>#REF!</v>
      </c>
      <c r="M1" t="e">
        <f>AND(Sheet1!#REF!,"AAAAABt83Qw=")</f>
        <v>#REF!</v>
      </c>
      <c r="N1" t="e">
        <f>AND(Sheet1!#REF!,"AAAAABt83Q0=")</f>
        <v>#REF!</v>
      </c>
      <c r="O1" t="e">
        <f>AND(Sheet1!#REF!,"AAAAABt83Q4=")</f>
        <v>#REF!</v>
      </c>
      <c r="P1" t="e">
        <f>AND(Sheet1!#REF!,"AAAAABt83Q8=")</f>
        <v>#REF!</v>
      </c>
      <c r="Q1" t="e">
        <f>AND(Sheet1!#REF!,"AAAAABt83RA=")</f>
        <v>#REF!</v>
      </c>
      <c r="R1" t="e">
        <f>AND(Sheet1!#REF!,"AAAAABt83RE=")</f>
        <v>#REF!</v>
      </c>
      <c r="S1" t="e">
        <f>IF(Sheet1!#REF!,"AAAAABt83RI=",0)</f>
        <v>#REF!</v>
      </c>
      <c r="T1" t="e">
        <f>AND(Sheet1!#REF!,"AAAAABt83RM=")</f>
        <v>#REF!</v>
      </c>
      <c r="U1" t="e">
        <f>AND(Sheet1!#REF!,"AAAAABt83RQ=")</f>
        <v>#REF!</v>
      </c>
      <c r="V1" t="e">
        <f>AND(Sheet1!#REF!,"AAAAABt83RU=")</f>
        <v>#REF!</v>
      </c>
      <c r="W1" t="e">
        <f>AND(Sheet1!#REF!,"AAAAABt83RY=")</f>
        <v>#REF!</v>
      </c>
      <c r="X1" t="e">
        <f>AND(Sheet1!#REF!,"AAAAABt83Rc=")</f>
        <v>#REF!</v>
      </c>
      <c r="Y1" t="e">
        <f>AND(Sheet1!#REF!,"AAAAABt83Rg=")</f>
        <v>#REF!</v>
      </c>
      <c r="Z1" t="e">
        <f>AND(Sheet1!#REF!,"AAAAABt83Rk=")</f>
        <v>#REF!</v>
      </c>
      <c r="AA1" t="e">
        <f>AND(Sheet1!#REF!,"AAAAABt83Ro=")</f>
        <v>#REF!</v>
      </c>
      <c r="AB1" t="e">
        <f>IF(_xlfn.SINGLE(Sheet1!#REF!),"AAAAABt83Rs=",0)</f>
        <v>#REF!</v>
      </c>
      <c r="AC1" t="e">
        <f>AND(Sheet1!#REF!,"AAAAABt83Rw=")</f>
        <v>#REF!</v>
      </c>
      <c r="AD1" t="e">
        <f>AND(Sheet1!#REF!,"AAAAABt83R0=")</f>
        <v>#REF!</v>
      </c>
      <c r="AE1" t="e">
        <f>AND(Sheet1!#REF!,"AAAAABt83R4=")</f>
        <v>#REF!</v>
      </c>
      <c r="AF1" t="e">
        <f>AND(Sheet1!#REF!,"AAAAABt83R8=")</f>
        <v>#REF!</v>
      </c>
      <c r="AG1" t="e">
        <f>AND(Sheet1!#REF!,"AAAAABt83SA=")</f>
        <v>#REF!</v>
      </c>
      <c r="AH1" t="e">
        <f>AND(Sheet1!#REF!,"AAAAABt83SE=")</f>
        <v>#REF!</v>
      </c>
      <c r="AI1" t="e">
        <f>AND(Sheet1!#REF!,"AAAAABt83SI=")</f>
        <v>#REF!</v>
      </c>
      <c r="AJ1" t="e">
        <f>AND(Sheet1!#REF!,"AAAAABt83SM=")</f>
        <v>#REF!</v>
      </c>
      <c r="AK1" t="e">
        <f>IF(Sheet1!#REF!,"AAAAABt83SQ=",0)</f>
        <v>#REF!</v>
      </c>
      <c r="AL1" t="e">
        <f>AND(Sheet1!#REF!,"AAAAABt83SU=")</f>
        <v>#REF!</v>
      </c>
      <c r="AM1" t="e">
        <f>AND(Sheet1!#REF!,"AAAAABt83SY=")</f>
        <v>#REF!</v>
      </c>
      <c r="AN1" t="e">
        <f>AND(Sheet1!#REF!,"AAAAABt83Sc=")</f>
        <v>#REF!</v>
      </c>
      <c r="AO1" t="e">
        <f>AND(Sheet1!#REF!,"AAAAABt83Sg=")</f>
        <v>#REF!</v>
      </c>
      <c r="AP1" t="e">
        <f>AND(Sheet1!#REF!,"AAAAABt83Sk=")</f>
        <v>#REF!</v>
      </c>
      <c r="AQ1" t="e">
        <f>AND(Sheet1!#REF!,"AAAAABt83So=")</f>
        <v>#REF!</v>
      </c>
      <c r="AR1" t="e">
        <f>AND(Sheet1!#REF!,"AAAAABt83Ss=")</f>
        <v>#REF!</v>
      </c>
      <c r="AS1" t="e">
        <f>AND(Sheet1!#REF!,"AAAAABt83Sw=")</f>
        <v>#REF!</v>
      </c>
      <c r="AT1" t="e">
        <f>IF(Sheet1!#REF!,"AAAAABt83S0=",0)</f>
        <v>#REF!</v>
      </c>
      <c r="AU1" t="e">
        <f>AND(Sheet1!#REF!,"AAAAABt83S4=")</f>
        <v>#REF!</v>
      </c>
      <c r="AV1" t="e">
        <f>AND(Sheet1!#REF!,"AAAAABt83S8=")</f>
        <v>#REF!</v>
      </c>
      <c r="AW1" t="e">
        <f>AND(Sheet1!#REF!,"AAAAABt83TA=")</f>
        <v>#REF!</v>
      </c>
      <c r="AX1" t="e">
        <f>AND(Sheet1!#REF!,"AAAAABt83TE=")</f>
        <v>#REF!</v>
      </c>
      <c r="AY1" t="e">
        <f>AND(Sheet1!#REF!,"AAAAABt83TI=")</f>
        <v>#REF!</v>
      </c>
      <c r="AZ1" t="e">
        <f>AND(Sheet1!#REF!,"AAAAABt83TM=")</f>
        <v>#REF!</v>
      </c>
      <c r="BA1" t="e">
        <f>AND(Sheet1!#REF!,"AAAAABt83TQ=")</f>
        <v>#REF!</v>
      </c>
      <c r="BB1" t="e">
        <f>AND(Sheet1!#REF!,"AAAAABt83TU=")</f>
        <v>#REF!</v>
      </c>
      <c r="BC1" t="e">
        <f>IF(Sheet1!#REF!,"AAAAABt83TY=",0)</f>
        <v>#REF!</v>
      </c>
      <c r="BD1" t="e">
        <f>AND(Sheet1!#REF!,"AAAAABt83Tc=")</f>
        <v>#REF!</v>
      </c>
      <c r="BE1" t="e">
        <f>AND(Sheet1!#REF!,"AAAAABt83Tg=")</f>
        <v>#REF!</v>
      </c>
      <c r="BF1" t="e">
        <f>AND(Sheet1!#REF!,"AAAAABt83Tk=")</f>
        <v>#REF!</v>
      </c>
      <c r="BG1" t="e">
        <f>AND(Sheet1!#REF!,"AAAAABt83To=")</f>
        <v>#REF!</v>
      </c>
      <c r="BH1" t="e">
        <f>AND(Sheet1!#REF!,"AAAAABt83Ts=")</f>
        <v>#REF!</v>
      </c>
      <c r="BI1" t="e">
        <f>AND(Sheet1!#REF!,"AAAAABt83Tw=")</f>
        <v>#REF!</v>
      </c>
      <c r="BJ1" t="e">
        <f>AND(Sheet1!#REF!,"AAAAABt83T0=")</f>
        <v>#REF!</v>
      </c>
      <c r="BK1" t="e">
        <f>AND(Sheet1!#REF!,"AAAAABt83T4=")</f>
        <v>#REF!</v>
      </c>
      <c r="BL1" t="e">
        <f>IF(Sheet1!#REF!,"AAAAABt83T8=",0)</f>
        <v>#REF!</v>
      </c>
      <c r="BM1" t="e">
        <f>AND(Sheet1!#REF!,"AAAAABt83UA=")</f>
        <v>#REF!</v>
      </c>
      <c r="BN1" t="e">
        <f>AND(Sheet1!#REF!,"AAAAABt83UE=")</f>
        <v>#REF!</v>
      </c>
      <c r="BO1" t="e">
        <f>AND(Sheet1!#REF!,"AAAAABt83UI=")</f>
        <v>#REF!</v>
      </c>
      <c r="BP1" t="e">
        <f>AND(Sheet1!#REF!,"AAAAABt83UM=")</f>
        <v>#REF!</v>
      </c>
      <c r="BQ1" t="e">
        <f>AND(Sheet1!#REF!,"AAAAABt83UQ=")</f>
        <v>#REF!</v>
      </c>
      <c r="BR1" t="e">
        <f>AND(Sheet1!#REF!,"AAAAABt83UU=")</f>
        <v>#REF!</v>
      </c>
      <c r="BS1" t="e">
        <f>AND(Sheet1!#REF!,"AAAAABt83UY=")</f>
        <v>#REF!</v>
      </c>
      <c r="BT1" t="e">
        <f>AND(Sheet1!#REF!,"AAAAABt83Uc=")</f>
        <v>#REF!</v>
      </c>
      <c r="BU1" t="e">
        <f>IF(Sheet1!#REF!,"AAAAABt83Ug=",0)</f>
        <v>#REF!</v>
      </c>
      <c r="BV1" t="e">
        <f>AND(Sheet1!#REF!,"AAAAABt83Uk=")</f>
        <v>#REF!</v>
      </c>
      <c r="BW1" t="e">
        <f>AND(Sheet1!#REF!,"AAAAABt83Uo=")</f>
        <v>#REF!</v>
      </c>
      <c r="BX1" t="e">
        <f>AND(Sheet1!#REF!,"AAAAABt83Us=")</f>
        <v>#REF!</v>
      </c>
      <c r="BY1" t="e">
        <f>AND(Sheet1!#REF!,"AAAAABt83Uw=")</f>
        <v>#REF!</v>
      </c>
      <c r="BZ1" t="e">
        <f>AND(Sheet1!#REF!,"AAAAABt83U0=")</f>
        <v>#REF!</v>
      </c>
      <c r="CA1" t="e">
        <f>AND(Sheet1!#REF!,"AAAAABt83U4=")</f>
        <v>#REF!</v>
      </c>
      <c r="CB1" t="e">
        <f>AND(Sheet1!#REF!,"AAAAABt83U8=")</f>
        <v>#REF!</v>
      </c>
      <c r="CC1" t="e">
        <f>AND(Sheet1!#REF!,"AAAAABt83VA=")</f>
        <v>#REF!</v>
      </c>
      <c r="CD1" t="e">
        <f>IF(Sheet1!#REF!,"AAAAABt83VE=",0)</f>
        <v>#REF!</v>
      </c>
      <c r="CE1" t="e">
        <f>AND(Sheet1!#REF!,"AAAAABt83VI=")</f>
        <v>#REF!</v>
      </c>
      <c r="CF1" t="e">
        <f>AND(Sheet1!#REF!,"AAAAABt83VM=")</f>
        <v>#REF!</v>
      </c>
      <c r="CG1" t="e">
        <f>AND(Sheet1!#REF!,"AAAAABt83VQ=")</f>
        <v>#REF!</v>
      </c>
      <c r="CH1" t="e">
        <f>AND(Sheet1!#REF!,"AAAAABt83VU=")</f>
        <v>#REF!</v>
      </c>
      <c r="CI1" t="e">
        <f>AND(Sheet1!#REF!,"AAAAABt83VY=")</f>
        <v>#REF!</v>
      </c>
      <c r="CJ1" t="e">
        <f>AND(Sheet1!#REF!,"AAAAABt83Vc=")</f>
        <v>#REF!</v>
      </c>
      <c r="CK1" t="e">
        <f>AND(Sheet1!#REF!,"AAAAABt83Vg=")</f>
        <v>#REF!</v>
      </c>
      <c r="CL1" t="e">
        <f>AND(Sheet1!#REF!,"AAAAABt83Vk=")</f>
        <v>#REF!</v>
      </c>
      <c r="CM1" t="e">
        <f>IF(Sheet1!#REF!,"AAAAABt83Vo=",0)</f>
        <v>#REF!</v>
      </c>
      <c r="CN1" t="e">
        <f>AND(Sheet1!#REF!,"AAAAABt83Vs=")</f>
        <v>#REF!</v>
      </c>
      <c r="CO1" t="e">
        <f>AND(Sheet1!#REF!,"AAAAABt83Vw=")</f>
        <v>#REF!</v>
      </c>
      <c r="CP1" t="e">
        <f>AND(Sheet1!#REF!,"AAAAABt83V0=")</f>
        <v>#REF!</v>
      </c>
      <c r="CQ1" t="e">
        <f>AND(Sheet1!#REF!,"AAAAABt83V4=")</f>
        <v>#REF!</v>
      </c>
      <c r="CR1" t="e">
        <f>AND(Sheet1!#REF!,"AAAAABt83V8=")</f>
        <v>#REF!</v>
      </c>
      <c r="CS1" t="e">
        <f>AND(Sheet1!#REF!,"AAAAABt83WA=")</f>
        <v>#REF!</v>
      </c>
      <c r="CT1" t="e">
        <f>AND(Sheet1!#REF!,"AAAAABt83WE=")</f>
        <v>#REF!</v>
      </c>
      <c r="CU1" t="e">
        <f>AND(Sheet1!#REF!,"AAAAABt83WI=")</f>
        <v>#REF!</v>
      </c>
      <c r="CV1" t="e">
        <f>IF(Sheet1!#REF!,"AAAAABt83WM=",0)</f>
        <v>#REF!</v>
      </c>
      <c r="CW1" t="e">
        <f>AND(Sheet1!#REF!,"AAAAABt83WQ=")</f>
        <v>#REF!</v>
      </c>
      <c r="CX1" t="e">
        <f>AND(Sheet1!#REF!,"AAAAABt83WU=")</f>
        <v>#REF!</v>
      </c>
      <c r="CY1" t="e">
        <f>AND(Sheet1!#REF!,"AAAAABt83WY=")</f>
        <v>#REF!</v>
      </c>
      <c r="CZ1" t="e">
        <f>AND(Sheet1!#REF!,"AAAAABt83Wc=")</f>
        <v>#REF!</v>
      </c>
      <c r="DA1" t="e">
        <f>AND(Sheet1!#REF!,"AAAAABt83Wg=")</f>
        <v>#REF!</v>
      </c>
      <c r="DB1" t="e">
        <f>AND(Sheet1!#REF!,"AAAAABt83Wk=")</f>
        <v>#REF!</v>
      </c>
      <c r="DC1" t="e">
        <f>AND(Sheet1!#REF!,"AAAAABt83Wo=")</f>
        <v>#REF!</v>
      </c>
      <c r="DD1" t="e">
        <f>AND(Sheet1!#REF!,"AAAAABt83Ws=")</f>
        <v>#REF!</v>
      </c>
      <c r="DE1" t="e">
        <f>IF(Sheet1!#REF!,"AAAAABt83Ww=",0)</f>
        <v>#REF!</v>
      </c>
      <c r="DF1" t="e">
        <f>AND(Sheet1!#REF!,"AAAAABt83W0=")</f>
        <v>#REF!</v>
      </c>
      <c r="DG1" t="e">
        <f>AND(Sheet1!#REF!,"AAAAABt83W4=")</f>
        <v>#REF!</v>
      </c>
      <c r="DH1" t="e">
        <f>AND(Sheet1!#REF!,"AAAAABt83W8=")</f>
        <v>#REF!</v>
      </c>
      <c r="DI1" t="e">
        <f>AND(Sheet1!#REF!,"AAAAABt83XA=")</f>
        <v>#REF!</v>
      </c>
      <c r="DJ1" t="e">
        <f>AND(Sheet1!#REF!,"AAAAABt83XE=")</f>
        <v>#REF!</v>
      </c>
      <c r="DK1" t="e">
        <f>AND(Sheet1!#REF!,"AAAAABt83XI=")</f>
        <v>#REF!</v>
      </c>
      <c r="DL1" t="e">
        <f>AND(Sheet1!#REF!,"AAAAABt83XM=")</f>
        <v>#REF!</v>
      </c>
      <c r="DM1" t="e">
        <f>AND(Sheet1!#REF!,"AAAAABt83XQ=")</f>
        <v>#REF!</v>
      </c>
      <c r="DN1" t="e">
        <f>IF(Sheet1!#REF!,"AAAAABt83XU=",0)</f>
        <v>#REF!</v>
      </c>
      <c r="DO1" t="e">
        <f>AND(Sheet1!#REF!,"AAAAABt83XY=")</f>
        <v>#REF!</v>
      </c>
      <c r="DP1" t="e">
        <f>AND(Sheet1!#REF!,"AAAAABt83Xc=")</f>
        <v>#REF!</v>
      </c>
      <c r="DQ1" t="e">
        <f>AND(Sheet1!#REF!,"AAAAABt83Xg=")</f>
        <v>#REF!</v>
      </c>
      <c r="DR1" t="e">
        <f>AND(Sheet1!#REF!,"AAAAABt83Xk=")</f>
        <v>#REF!</v>
      </c>
      <c r="DS1" t="e">
        <f>AND(Sheet1!#REF!,"AAAAABt83Xo=")</f>
        <v>#REF!</v>
      </c>
      <c r="DT1" t="e">
        <f>AND(Sheet1!#REF!,"AAAAABt83Xs=")</f>
        <v>#REF!</v>
      </c>
      <c r="DU1" t="e">
        <f>AND(Sheet1!#REF!,"AAAAABt83Xw=")</f>
        <v>#REF!</v>
      </c>
      <c r="DV1" t="e">
        <f>AND(Sheet1!#REF!,"AAAAABt83X0=")</f>
        <v>#REF!</v>
      </c>
      <c r="DW1" t="e">
        <f>IF(Sheet1!#REF!,"AAAAABt83X4=",0)</f>
        <v>#REF!</v>
      </c>
      <c r="DX1" t="e">
        <f>AND(Sheet1!#REF!,"AAAAABt83X8=")</f>
        <v>#REF!</v>
      </c>
      <c r="DY1" t="e">
        <f>AND(Sheet1!#REF!,"AAAAABt83YA=")</f>
        <v>#REF!</v>
      </c>
      <c r="DZ1" t="e">
        <f>AND(Sheet1!#REF!,"AAAAABt83YE=")</f>
        <v>#REF!</v>
      </c>
      <c r="EA1" t="e">
        <f>AND(Sheet1!#REF!,"AAAAABt83YI=")</f>
        <v>#REF!</v>
      </c>
      <c r="EB1" t="e">
        <f>AND(Sheet1!#REF!,"AAAAABt83YM=")</f>
        <v>#REF!</v>
      </c>
      <c r="EC1" t="e">
        <f>AND(Sheet1!#REF!,"AAAAABt83YQ=")</f>
        <v>#REF!</v>
      </c>
      <c r="ED1" t="e">
        <f>AND(Sheet1!#REF!,"AAAAABt83YU=")</f>
        <v>#REF!</v>
      </c>
      <c r="EE1" t="e">
        <f>AND(Sheet1!#REF!,"AAAAABt83YY=")</f>
        <v>#REF!</v>
      </c>
      <c r="EF1" t="e">
        <f>IF(Sheet1!#REF!,"AAAAABt83Yc=",0)</f>
        <v>#REF!</v>
      </c>
      <c r="EG1" t="e">
        <f>AND(Sheet1!#REF!,"AAAAABt83Yg=")</f>
        <v>#REF!</v>
      </c>
      <c r="EH1" t="e">
        <f>AND(Sheet1!#REF!,"AAAAABt83Yk=")</f>
        <v>#REF!</v>
      </c>
      <c r="EI1" t="e">
        <f>AND(Sheet1!#REF!,"AAAAABt83Yo=")</f>
        <v>#REF!</v>
      </c>
      <c r="EJ1" t="e">
        <f>AND(Sheet1!#REF!,"AAAAABt83Ys=")</f>
        <v>#REF!</v>
      </c>
      <c r="EK1" t="e">
        <f>AND(Sheet1!#REF!,"AAAAABt83Yw=")</f>
        <v>#REF!</v>
      </c>
      <c r="EL1" t="e">
        <f>AND(Sheet1!#REF!,"AAAAABt83Y0=")</f>
        <v>#REF!</v>
      </c>
      <c r="EM1" t="e">
        <f>AND(Sheet1!#REF!,"AAAAABt83Y4=")</f>
        <v>#REF!</v>
      </c>
      <c r="EN1" t="e">
        <f>AND(Sheet1!#REF!,"AAAAABt83Y8=")</f>
        <v>#REF!</v>
      </c>
      <c r="EO1" t="e">
        <f>IF(Sheet1!#REF!,"AAAAABt83ZA=",0)</f>
        <v>#REF!</v>
      </c>
      <c r="EP1" t="e">
        <f>AND(Sheet1!#REF!,"AAAAABt83ZE=")</f>
        <v>#REF!</v>
      </c>
      <c r="EQ1" t="e">
        <f>AND(Sheet1!#REF!,"AAAAABt83ZI=")</f>
        <v>#REF!</v>
      </c>
      <c r="ER1" t="e">
        <f>AND(Sheet1!#REF!,"AAAAABt83ZM=")</f>
        <v>#REF!</v>
      </c>
      <c r="ES1" t="e">
        <f>AND(Sheet1!#REF!,"AAAAABt83ZQ=")</f>
        <v>#REF!</v>
      </c>
      <c r="ET1" t="e">
        <f>AND(Sheet1!#REF!,"AAAAABt83ZU=")</f>
        <v>#REF!</v>
      </c>
      <c r="EU1" t="e">
        <f>AND(Sheet1!#REF!,"AAAAABt83ZY=")</f>
        <v>#REF!</v>
      </c>
      <c r="EV1" t="e">
        <f>AND(Sheet1!#REF!,"AAAAABt83Zc=")</f>
        <v>#REF!</v>
      </c>
      <c r="EW1" t="e">
        <f>AND(Sheet1!#REF!,"AAAAABt83Zg=")</f>
        <v>#REF!</v>
      </c>
      <c r="EX1" t="e">
        <f>IF(Sheet1!#REF!,"AAAAABt83Zk=",0)</f>
        <v>#REF!</v>
      </c>
      <c r="EY1" t="e">
        <f>AND(Sheet1!#REF!,"AAAAABt83Zo=")</f>
        <v>#REF!</v>
      </c>
      <c r="EZ1" t="e">
        <f>AND(Sheet1!#REF!,"AAAAABt83Zs=")</f>
        <v>#REF!</v>
      </c>
      <c r="FA1" t="e">
        <f>AND(Sheet1!#REF!,"AAAAABt83Zw=")</f>
        <v>#REF!</v>
      </c>
      <c r="FB1" t="e">
        <f>AND(Sheet1!#REF!,"AAAAABt83Z0=")</f>
        <v>#REF!</v>
      </c>
      <c r="FC1" t="e">
        <f>AND(Sheet1!#REF!,"AAAAABt83Z4=")</f>
        <v>#REF!</v>
      </c>
      <c r="FD1" t="e">
        <f>AND(Sheet1!#REF!,"AAAAABt83Z8=")</f>
        <v>#REF!</v>
      </c>
      <c r="FE1" t="e">
        <f>AND(Sheet1!#REF!,"AAAAABt83aA=")</f>
        <v>#REF!</v>
      </c>
      <c r="FF1" t="e">
        <f>AND(Sheet1!#REF!,"AAAAABt83aE=")</f>
        <v>#REF!</v>
      </c>
      <c r="FG1" t="e">
        <f>IF(Sheet1!#REF!,"AAAAABt83aI=",0)</f>
        <v>#REF!</v>
      </c>
      <c r="FH1" t="e">
        <f>AND(Sheet1!#REF!,"AAAAABt83aM=")</f>
        <v>#REF!</v>
      </c>
      <c r="FI1" t="e">
        <f>AND(Sheet1!#REF!,"AAAAABt83aQ=")</f>
        <v>#REF!</v>
      </c>
      <c r="FJ1" t="e">
        <f>AND(Sheet1!#REF!,"AAAAABt83aU=")</f>
        <v>#REF!</v>
      </c>
      <c r="FK1" t="e">
        <f>AND(Sheet1!#REF!,"AAAAABt83aY=")</f>
        <v>#REF!</v>
      </c>
      <c r="FL1" t="e">
        <f>AND(Sheet1!#REF!,"AAAAABt83ac=")</f>
        <v>#REF!</v>
      </c>
      <c r="FM1" t="e">
        <f>AND(Sheet1!#REF!,"AAAAABt83ag=")</f>
        <v>#REF!</v>
      </c>
      <c r="FN1" t="e">
        <f>AND(Sheet1!#REF!,"AAAAABt83ak=")</f>
        <v>#REF!</v>
      </c>
      <c r="FO1" t="e">
        <f>AND(Sheet1!#REF!,"AAAAABt83ao=")</f>
        <v>#REF!</v>
      </c>
      <c r="FP1" t="e">
        <f>IF(Sheet1!#REF!,"AAAAABt83as=",0)</f>
        <v>#REF!</v>
      </c>
      <c r="FQ1" t="e">
        <f>AND(Sheet1!#REF!,"AAAAABt83aw=")</f>
        <v>#REF!</v>
      </c>
      <c r="FR1" t="e">
        <f>AND(Sheet1!#REF!,"AAAAABt83a0=")</f>
        <v>#REF!</v>
      </c>
      <c r="FS1" t="e">
        <f>AND(Sheet1!#REF!,"AAAAABt83a4=")</f>
        <v>#REF!</v>
      </c>
      <c r="FT1" t="e">
        <f>AND(Sheet1!#REF!,"AAAAABt83a8=")</f>
        <v>#REF!</v>
      </c>
      <c r="FU1" t="e">
        <f>AND(Sheet1!#REF!,"AAAAABt83bA=")</f>
        <v>#REF!</v>
      </c>
      <c r="FV1" t="e">
        <f>AND(Sheet1!#REF!,"AAAAABt83bE=")</f>
        <v>#REF!</v>
      </c>
      <c r="FW1" t="e">
        <f>AND(Sheet1!#REF!,"AAAAABt83bI=")</f>
        <v>#REF!</v>
      </c>
      <c r="FX1" t="e">
        <f>AND(Sheet1!#REF!,"AAAAABt83bM=")</f>
        <v>#REF!</v>
      </c>
      <c r="FY1" t="e">
        <f>IF(Sheet1!#REF!,"AAAAABt83bQ=",0)</f>
        <v>#REF!</v>
      </c>
      <c r="FZ1" t="e">
        <f>AND(Sheet1!#REF!,"AAAAABt83bU=")</f>
        <v>#REF!</v>
      </c>
      <c r="GA1" t="e">
        <f>AND(Sheet1!#REF!,"AAAAABt83bY=")</f>
        <v>#REF!</v>
      </c>
      <c r="GB1" t="e">
        <f>AND(Sheet1!#REF!,"AAAAABt83bc=")</f>
        <v>#REF!</v>
      </c>
      <c r="GC1" t="e">
        <f>AND(Sheet1!#REF!,"AAAAABt83bg=")</f>
        <v>#REF!</v>
      </c>
      <c r="GD1" t="e">
        <f>AND(Sheet1!#REF!,"AAAAABt83bk=")</f>
        <v>#REF!</v>
      </c>
      <c r="GE1" t="e">
        <f>AND(Sheet1!#REF!,"AAAAABt83bo=")</f>
        <v>#REF!</v>
      </c>
      <c r="GF1" t="e">
        <f>AND(Sheet1!#REF!,"AAAAABt83bs=")</f>
        <v>#REF!</v>
      </c>
      <c r="GG1" t="e">
        <f>AND(Sheet1!#REF!,"AAAAABt83bw=")</f>
        <v>#REF!</v>
      </c>
      <c r="GH1" t="e">
        <f>IF(Sheet1!#REF!,"AAAAABt83b0=",0)</f>
        <v>#REF!</v>
      </c>
      <c r="GI1" t="e">
        <f>AND(Sheet1!#REF!,"AAAAABt83b4=")</f>
        <v>#REF!</v>
      </c>
      <c r="GJ1" t="e">
        <f>AND(Sheet1!#REF!,"AAAAABt83b8=")</f>
        <v>#REF!</v>
      </c>
      <c r="GK1" t="e">
        <f>AND(Sheet1!#REF!,"AAAAABt83cA=")</f>
        <v>#REF!</v>
      </c>
      <c r="GL1" t="e">
        <f>AND(Sheet1!#REF!,"AAAAABt83cE=")</f>
        <v>#REF!</v>
      </c>
      <c r="GM1" t="e">
        <f>AND(Sheet1!#REF!,"AAAAABt83cI=")</f>
        <v>#REF!</v>
      </c>
      <c r="GN1" t="e">
        <f>AND(Sheet1!#REF!,"AAAAABt83cM=")</f>
        <v>#REF!</v>
      </c>
      <c r="GO1" t="e">
        <f>AND(Sheet1!#REF!,"AAAAABt83cQ=")</f>
        <v>#REF!</v>
      </c>
      <c r="GP1" t="e">
        <f>AND(Sheet1!#REF!,"AAAAABt83cU=")</f>
        <v>#REF!</v>
      </c>
      <c r="GQ1" t="e">
        <f>IF(Sheet1!#REF!,"AAAAABt83cY=",0)</f>
        <v>#REF!</v>
      </c>
      <c r="GR1" t="e">
        <f>AND(Sheet1!#REF!,"AAAAABt83cc=")</f>
        <v>#REF!</v>
      </c>
      <c r="GS1" t="e">
        <f>AND(Sheet1!#REF!,"AAAAABt83cg=")</f>
        <v>#REF!</v>
      </c>
      <c r="GT1" t="e">
        <f>AND(Sheet1!#REF!,"AAAAABt83ck=")</f>
        <v>#REF!</v>
      </c>
      <c r="GU1" t="e">
        <f>AND(Sheet1!#REF!,"AAAAABt83co=")</f>
        <v>#REF!</v>
      </c>
      <c r="GV1" t="e">
        <f>AND(Sheet1!#REF!,"AAAAABt83cs=")</f>
        <v>#REF!</v>
      </c>
      <c r="GW1" t="e">
        <f>AND(Sheet1!#REF!,"AAAAABt83cw=")</f>
        <v>#REF!</v>
      </c>
      <c r="GX1" t="e">
        <f>AND(Sheet1!#REF!,"AAAAABt83c0=")</f>
        <v>#REF!</v>
      </c>
      <c r="GY1" t="e">
        <f>AND(Sheet1!#REF!,"AAAAABt83c4=")</f>
        <v>#REF!</v>
      </c>
      <c r="GZ1" t="e">
        <f>IF(Sheet1!#REF!,"AAAAABt83c8=",0)</f>
        <v>#REF!</v>
      </c>
      <c r="HA1" t="e">
        <f>AND(Sheet1!#REF!,"AAAAABt83dA=")</f>
        <v>#REF!</v>
      </c>
      <c r="HB1" t="e">
        <f>AND(Sheet1!#REF!,"AAAAABt83dE=")</f>
        <v>#REF!</v>
      </c>
      <c r="HC1" t="e">
        <f>AND(Sheet1!#REF!,"AAAAABt83dI=")</f>
        <v>#REF!</v>
      </c>
      <c r="HD1" t="e">
        <f>AND(Sheet1!#REF!,"AAAAABt83dM=")</f>
        <v>#REF!</v>
      </c>
      <c r="HE1" t="e">
        <f>AND(Sheet1!#REF!,"AAAAABt83dQ=")</f>
        <v>#REF!</v>
      </c>
      <c r="HF1" t="e">
        <f>AND(Sheet1!#REF!,"AAAAABt83dU=")</f>
        <v>#REF!</v>
      </c>
      <c r="HG1" t="e">
        <f>AND(Sheet1!#REF!,"AAAAABt83dY=")</f>
        <v>#REF!</v>
      </c>
      <c r="HH1" t="e">
        <f>AND(Sheet1!#REF!,"AAAAABt83dc=")</f>
        <v>#REF!</v>
      </c>
      <c r="HI1" t="e">
        <f>IF(Sheet1!#REF!,"AAAAABt83dg=",0)</f>
        <v>#REF!</v>
      </c>
      <c r="HJ1" t="e">
        <f>AND(Sheet1!#REF!,"AAAAABt83dk=")</f>
        <v>#REF!</v>
      </c>
      <c r="HK1" t="e">
        <f>AND(Sheet1!#REF!,"AAAAABt83do=")</f>
        <v>#REF!</v>
      </c>
      <c r="HL1" t="e">
        <f>AND(Sheet1!#REF!,"AAAAABt83ds=")</f>
        <v>#REF!</v>
      </c>
      <c r="HM1" t="e">
        <f>AND(Sheet1!#REF!,"AAAAABt83dw=")</f>
        <v>#REF!</v>
      </c>
      <c r="HN1" t="e">
        <f>AND(Sheet1!#REF!,"AAAAABt83d0=")</f>
        <v>#REF!</v>
      </c>
      <c r="HO1" t="e">
        <f>AND(Sheet1!#REF!,"AAAAABt83d4=")</f>
        <v>#REF!</v>
      </c>
      <c r="HP1" t="e">
        <f>AND(Sheet1!#REF!,"AAAAABt83d8=")</f>
        <v>#REF!</v>
      </c>
      <c r="HQ1" t="e">
        <f>AND(Sheet1!#REF!,"AAAAABt83eA=")</f>
        <v>#REF!</v>
      </c>
      <c r="HR1" t="e">
        <f>IF(Sheet1!#REF!,"AAAAABt83eE=",0)</f>
        <v>#REF!</v>
      </c>
      <c r="HS1" t="e">
        <f>AND(Sheet1!#REF!,"AAAAABt83eI=")</f>
        <v>#REF!</v>
      </c>
      <c r="HT1" t="e">
        <f>AND(Sheet1!#REF!,"AAAAABt83eM=")</f>
        <v>#REF!</v>
      </c>
      <c r="HU1" t="e">
        <f>AND(Sheet1!#REF!,"AAAAABt83eQ=")</f>
        <v>#REF!</v>
      </c>
      <c r="HV1" t="e">
        <f>AND(Sheet1!#REF!,"AAAAABt83eU=")</f>
        <v>#REF!</v>
      </c>
      <c r="HW1" t="e">
        <f>AND(Sheet1!#REF!,"AAAAABt83eY=")</f>
        <v>#REF!</v>
      </c>
      <c r="HX1" t="e">
        <f>AND(Sheet1!#REF!,"AAAAABt83ec=")</f>
        <v>#REF!</v>
      </c>
      <c r="HY1" t="e">
        <f>AND(Sheet1!#REF!,"AAAAABt83eg=")</f>
        <v>#REF!</v>
      </c>
      <c r="HZ1" t="e">
        <f>AND(Sheet1!#REF!,"AAAAABt83ek=")</f>
        <v>#REF!</v>
      </c>
      <c r="IA1" t="e">
        <f>IF(Sheet1!#REF!,"AAAAABt83eo=",0)</f>
        <v>#REF!</v>
      </c>
      <c r="IB1" t="e">
        <f>AND(Sheet1!#REF!,"AAAAABt83es=")</f>
        <v>#REF!</v>
      </c>
      <c r="IC1" t="e">
        <f>AND(Sheet1!#REF!,"AAAAABt83ew=")</f>
        <v>#REF!</v>
      </c>
      <c r="ID1" t="e">
        <f>AND(Sheet1!#REF!,"AAAAABt83e0=")</f>
        <v>#REF!</v>
      </c>
      <c r="IE1" t="e">
        <f>AND(Sheet1!#REF!,"AAAAABt83e4=")</f>
        <v>#REF!</v>
      </c>
      <c r="IF1" t="e">
        <f>AND(Sheet1!#REF!,"AAAAABt83e8=")</f>
        <v>#REF!</v>
      </c>
      <c r="IG1" t="e">
        <f>AND(Sheet1!#REF!,"AAAAABt83fA=")</f>
        <v>#REF!</v>
      </c>
      <c r="IH1" t="e">
        <f>AND(Sheet1!#REF!,"AAAAABt83fE=")</f>
        <v>#REF!</v>
      </c>
      <c r="II1" t="e">
        <f>AND(Sheet1!#REF!,"AAAAABt83fI=")</f>
        <v>#REF!</v>
      </c>
      <c r="IJ1" t="e">
        <f>IF(Sheet1!#REF!,"AAAAABt83fM=",0)</f>
        <v>#REF!</v>
      </c>
      <c r="IK1" t="e">
        <f>AND(Sheet1!#REF!,"AAAAABt83fQ=")</f>
        <v>#REF!</v>
      </c>
      <c r="IL1" t="e">
        <f>AND(Sheet1!#REF!,"AAAAABt83fU=")</f>
        <v>#REF!</v>
      </c>
      <c r="IM1" t="e">
        <f>AND(Sheet1!#REF!,"AAAAABt83fY=")</f>
        <v>#REF!</v>
      </c>
      <c r="IN1" t="e">
        <f>AND(Sheet1!#REF!,"AAAAABt83fc=")</f>
        <v>#REF!</v>
      </c>
      <c r="IO1" t="e">
        <f>AND(Sheet1!#REF!,"AAAAABt83fg=")</f>
        <v>#REF!</v>
      </c>
      <c r="IP1" t="e">
        <f>AND(Sheet1!#REF!,"AAAAABt83fk=")</f>
        <v>#REF!</v>
      </c>
      <c r="IQ1" t="e">
        <f>AND(Sheet1!#REF!,"AAAAABt83fo=")</f>
        <v>#REF!</v>
      </c>
      <c r="IR1" t="e">
        <f>AND(Sheet1!#REF!,"AAAAABt83fs=")</f>
        <v>#REF!</v>
      </c>
      <c r="IS1" t="e">
        <f>IF(Sheet1!#REF!,"AAAAABt83fw=",0)</f>
        <v>#REF!</v>
      </c>
      <c r="IT1" t="e">
        <f>AND(Sheet1!#REF!,"AAAAABt83f0=")</f>
        <v>#REF!</v>
      </c>
      <c r="IU1" t="e">
        <f>AND(Sheet1!#REF!,"AAAAABt83f4=")</f>
        <v>#REF!</v>
      </c>
      <c r="IV1" t="e">
        <f>AND(Sheet1!#REF!,"AAAAABt83f8=")</f>
        <v>#REF!</v>
      </c>
    </row>
    <row r="2" spans="1:256" x14ac:dyDescent="0.2">
      <c r="A2" t="e">
        <f>AND(Sheet1!#REF!,"AAAAAG3h/wA=")</f>
        <v>#REF!</v>
      </c>
      <c r="B2" t="e">
        <f>AND(Sheet1!#REF!,"AAAAAG3h/wE=")</f>
        <v>#REF!</v>
      </c>
      <c r="C2" t="e">
        <f>AND(Sheet1!#REF!,"AAAAAG3h/wI=")</f>
        <v>#REF!</v>
      </c>
      <c r="D2" t="e">
        <f>AND(Sheet1!#REF!,"AAAAAG3h/wM=")</f>
        <v>#REF!</v>
      </c>
      <c r="E2" t="e">
        <f>AND(Sheet1!#REF!,"AAAAAG3h/wQ=")</f>
        <v>#REF!</v>
      </c>
      <c r="F2" t="e">
        <f>IF(Sheet1!#REF!,"AAAAAG3h/wU=",0)</f>
        <v>#REF!</v>
      </c>
      <c r="G2" t="e">
        <f>AND(Sheet1!#REF!,"AAAAAG3h/wY=")</f>
        <v>#REF!</v>
      </c>
      <c r="H2" t="e">
        <f>AND(Sheet1!#REF!,"AAAAAG3h/wc=")</f>
        <v>#REF!</v>
      </c>
      <c r="I2" t="e">
        <f>AND(Sheet1!#REF!,"AAAAAG3h/wg=")</f>
        <v>#REF!</v>
      </c>
      <c r="J2" t="e">
        <f>AND(Sheet1!#REF!,"AAAAAG3h/wk=")</f>
        <v>#REF!</v>
      </c>
      <c r="K2" t="e">
        <f>AND(Sheet1!#REF!,"AAAAAG3h/wo=")</f>
        <v>#REF!</v>
      </c>
      <c r="L2" t="e">
        <f>AND(Sheet1!#REF!,"AAAAAG3h/ws=")</f>
        <v>#REF!</v>
      </c>
      <c r="M2" t="e">
        <f>AND(Sheet1!#REF!,"AAAAAG3h/ww=")</f>
        <v>#REF!</v>
      </c>
      <c r="N2" t="e">
        <f>AND(Sheet1!#REF!,"AAAAAG3h/w0=")</f>
        <v>#REF!</v>
      </c>
      <c r="O2" t="e">
        <f>IF(Sheet1!#REF!,"AAAAAG3h/w4=",0)</f>
        <v>#REF!</v>
      </c>
      <c r="P2" t="e">
        <f>AND(Sheet1!#REF!,"AAAAAG3h/w8=")</f>
        <v>#REF!</v>
      </c>
      <c r="Q2" t="e">
        <f>AND(Sheet1!#REF!,"AAAAAG3h/xA=")</f>
        <v>#REF!</v>
      </c>
      <c r="R2" t="e">
        <f>AND(Sheet1!#REF!,"AAAAAG3h/xE=")</f>
        <v>#REF!</v>
      </c>
      <c r="S2" t="e">
        <f>AND(Sheet1!#REF!,"AAAAAG3h/xI=")</f>
        <v>#REF!</v>
      </c>
      <c r="T2" t="e">
        <f>AND(Sheet1!#REF!,"AAAAAG3h/xM=")</f>
        <v>#REF!</v>
      </c>
      <c r="U2" t="e">
        <f>AND(Sheet1!#REF!,"AAAAAG3h/xQ=")</f>
        <v>#REF!</v>
      </c>
      <c r="V2" t="e">
        <f>AND(Sheet1!#REF!,"AAAAAG3h/xU=")</f>
        <v>#REF!</v>
      </c>
      <c r="W2" t="e">
        <f>AND(Sheet1!#REF!,"AAAAAG3h/xY=")</f>
        <v>#REF!</v>
      </c>
      <c r="X2" t="e">
        <f>IF(Sheet1!#REF!,"AAAAAG3h/xc=",0)</f>
        <v>#REF!</v>
      </c>
      <c r="Y2" t="e">
        <f>AND(Sheet1!#REF!,"AAAAAG3h/xg=")</f>
        <v>#REF!</v>
      </c>
      <c r="Z2" t="e">
        <f>AND(Sheet1!#REF!,"AAAAAG3h/xk=")</f>
        <v>#REF!</v>
      </c>
      <c r="AA2" t="e">
        <f>AND(Sheet1!#REF!,"AAAAAG3h/xo=")</f>
        <v>#REF!</v>
      </c>
      <c r="AB2" t="e">
        <f>AND(Sheet1!#REF!,"AAAAAG3h/xs=")</f>
        <v>#REF!</v>
      </c>
      <c r="AC2" t="e">
        <f>AND(Sheet1!#REF!,"AAAAAG3h/xw=")</f>
        <v>#REF!</v>
      </c>
      <c r="AD2" t="e">
        <f>AND(Sheet1!#REF!,"AAAAAG3h/x0=")</f>
        <v>#REF!</v>
      </c>
      <c r="AE2" t="e">
        <f>AND(Sheet1!#REF!,"AAAAAG3h/x4=")</f>
        <v>#REF!</v>
      </c>
      <c r="AF2" t="e">
        <f>AND(Sheet1!#REF!,"AAAAAG3h/x8=")</f>
        <v>#REF!</v>
      </c>
      <c r="AG2" t="e">
        <f>IF(Sheet1!#REF!,"AAAAAG3h/yA=",0)</f>
        <v>#REF!</v>
      </c>
      <c r="AH2" t="e">
        <f>AND(Sheet1!#REF!,"AAAAAG3h/yE=")</f>
        <v>#REF!</v>
      </c>
      <c r="AI2" t="e">
        <f>AND(Sheet1!#REF!,"AAAAAG3h/yI=")</f>
        <v>#REF!</v>
      </c>
      <c r="AJ2" t="e">
        <f>AND(Sheet1!#REF!,"AAAAAG3h/yM=")</f>
        <v>#REF!</v>
      </c>
      <c r="AK2" t="e">
        <f>AND(Sheet1!#REF!,"AAAAAG3h/yQ=")</f>
        <v>#REF!</v>
      </c>
      <c r="AL2" t="e">
        <f>AND(Sheet1!#REF!,"AAAAAG3h/yU=")</f>
        <v>#REF!</v>
      </c>
      <c r="AM2" t="e">
        <f>AND(Sheet1!#REF!,"AAAAAG3h/yY=")</f>
        <v>#REF!</v>
      </c>
      <c r="AN2" t="e">
        <f>AND(Sheet1!#REF!,"AAAAAG3h/yc=")</f>
        <v>#REF!</v>
      </c>
      <c r="AO2" t="e">
        <f>AND(Sheet1!#REF!,"AAAAAG3h/yg=")</f>
        <v>#REF!</v>
      </c>
      <c r="AP2" t="e">
        <f>IF(Sheet1!#REF!,"AAAAAG3h/yk=",0)</f>
        <v>#REF!</v>
      </c>
      <c r="AQ2" t="e">
        <f>AND(Sheet1!#REF!,"AAAAAG3h/yo=")</f>
        <v>#REF!</v>
      </c>
      <c r="AR2" t="e">
        <f>AND(Sheet1!#REF!,"AAAAAG3h/ys=")</f>
        <v>#REF!</v>
      </c>
      <c r="AS2" t="e">
        <f>AND(Sheet1!#REF!,"AAAAAG3h/yw=")</f>
        <v>#REF!</v>
      </c>
      <c r="AT2" t="e">
        <f>AND(Sheet1!#REF!,"AAAAAG3h/y0=")</f>
        <v>#REF!</v>
      </c>
      <c r="AU2" t="e">
        <f>AND(Sheet1!#REF!,"AAAAAG3h/y4=")</f>
        <v>#REF!</v>
      </c>
      <c r="AV2" t="e">
        <f>AND(Sheet1!#REF!,"AAAAAG3h/y8=")</f>
        <v>#REF!</v>
      </c>
      <c r="AW2" t="e">
        <f>AND(Sheet1!#REF!,"AAAAAG3h/zA=")</f>
        <v>#REF!</v>
      </c>
      <c r="AX2" t="e">
        <f>AND(Sheet1!#REF!,"AAAAAG3h/zE=")</f>
        <v>#REF!</v>
      </c>
      <c r="AY2" t="e">
        <f>IF(Sheet1!#REF!,"AAAAAG3h/zI=",0)</f>
        <v>#REF!</v>
      </c>
      <c r="AZ2" t="e">
        <f>AND(Sheet1!#REF!,"AAAAAG3h/zM=")</f>
        <v>#REF!</v>
      </c>
      <c r="BA2" t="e">
        <f>AND(Sheet1!#REF!,"AAAAAG3h/zQ=")</f>
        <v>#REF!</v>
      </c>
      <c r="BB2" t="e">
        <f>AND(Sheet1!#REF!,"AAAAAG3h/zU=")</f>
        <v>#REF!</v>
      </c>
      <c r="BC2" t="e">
        <f>AND(Sheet1!#REF!,"AAAAAG3h/zY=")</f>
        <v>#REF!</v>
      </c>
      <c r="BD2" t="e">
        <f>AND(Sheet1!#REF!,"AAAAAG3h/zc=")</f>
        <v>#REF!</v>
      </c>
      <c r="BE2" t="e">
        <f>AND(Sheet1!#REF!,"AAAAAG3h/zg=")</f>
        <v>#REF!</v>
      </c>
      <c r="BF2" t="e">
        <f>AND(Sheet1!#REF!,"AAAAAG3h/zk=")</f>
        <v>#REF!</v>
      </c>
      <c r="BG2" t="e">
        <f>AND(Sheet1!#REF!,"AAAAAG3h/zo=")</f>
        <v>#REF!</v>
      </c>
      <c r="BH2" t="e">
        <f>IF(Sheet1!#REF!,"AAAAAG3h/zs=",0)</f>
        <v>#REF!</v>
      </c>
      <c r="BI2" t="e">
        <f>AND(Sheet1!#REF!,"AAAAAG3h/zw=")</f>
        <v>#REF!</v>
      </c>
      <c r="BJ2" t="e">
        <f>AND(Sheet1!#REF!,"AAAAAG3h/z0=")</f>
        <v>#REF!</v>
      </c>
      <c r="BK2" t="e">
        <f>AND(Sheet1!#REF!,"AAAAAG3h/z4=")</f>
        <v>#REF!</v>
      </c>
      <c r="BL2" t="e">
        <f>AND(Sheet1!#REF!,"AAAAAG3h/z8=")</f>
        <v>#REF!</v>
      </c>
      <c r="BM2" t="e">
        <f>AND(Sheet1!#REF!,"AAAAAG3h/0A=")</f>
        <v>#REF!</v>
      </c>
      <c r="BN2" t="e">
        <f>AND(Sheet1!#REF!,"AAAAAG3h/0E=")</f>
        <v>#REF!</v>
      </c>
      <c r="BO2" t="e">
        <f>AND(Sheet1!#REF!,"AAAAAG3h/0I=")</f>
        <v>#REF!</v>
      </c>
      <c r="BP2" t="e">
        <f>AND(Sheet1!#REF!,"AAAAAG3h/0M=")</f>
        <v>#REF!</v>
      </c>
      <c r="BQ2" t="e">
        <f>IF(Sheet1!#REF!,"AAAAAG3h/0Q=",0)</f>
        <v>#REF!</v>
      </c>
      <c r="BR2" t="e">
        <f>AND(Sheet1!#REF!,"AAAAAG3h/0U=")</f>
        <v>#REF!</v>
      </c>
      <c r="BS2" t="e">
        <f>AND(Sheet1!#REF!,"AAAAAG3h/0Y=")</f>
        <v>#REF!</v>
      </c>
      <c r="BT2" t="e">
        <f>AND(Sheet1!#REF!,"AAAAAG3h/0c=")</f>
        <v>#REF!</v>
      </c>
      <c r="BU2" t="e">
        <f>AND(Sheet1!#REF!,"AAAAAG3h/0g=")</f>
        <v>#REF!</v>
      </c>
      <c r="BV2" t="e">
        <f>AND(Sheet1!#REF!,"AAAAAG3h/0k=")</f>
        <v>#REF!</v>
      </c>
      <c r="BW2" t="e">
        <f>AND(Sheet1!#REF!,"AAAAAG3h/0o=")</f>
        <v>#REF!</v>
      </c>
      <c r="BX2" t="e">
        <f>AND(Sheet1!#REF!,"AAAAAG3h/0s=")</f>
        <v>#REF!</v>
      </c>
      <c r="BY2" t="e">
        <f>AND(Sheet1!#REF!,"AAAAAG3h/0w=")</f>
        <v>#REF!</v>
      </c>
      <c r="BZ2" t="e">
        <f>IF(Sheet1!#REF!,"AAAAAG3h/00=",0)</f>
        <v>#REF!</v>
      </c>
      <c r="CA2" t="e">
        <f>AND(Sheet1!#REF!,"AAAAAG3h/04=")</f>
        <v>#REF!</v>
      </c>
      <c r="CB2" t="e">
        <f>AND(Sheet1!#REF!,"AAAAAG3h/08=")</f>
        <v>#REF!</v>
      </c>
      <c r="CC2" t="e">
        <f>AND(Sheet1!#REF!,"AAAAAG3h/1A=")</f>
        <v>#REF!</v>
      </c>
      <c r="CD2" t="e">
        <f>AND(Sheet1!#REF!,"AAAAAG3h/1E=")</f>
        <v>#REF!</v>
      </c>
      <c r="CE2" t="e">
        <f>AND(Sheet1!#REF!,"AAAAAG3h/1I=")</f>
        <v>#REF!</v>
      </c>
      <c r="CF2" t="e">
        <f>AND(Sheet1!#REF!,"AAAAAG3h/1M=")</f>
        <v>#REF!</v>
      </c>
      <c r="CG2" t="e">
        <f>AND(Sheet1!#REF!,"AAAAAG3h/1Q=")</f>
        <v>#REF!</v>
      </c>
      <c r="CH2" t="e">
        <f>AND(Sheet1!#REF!,"AAAAAG3h/1U=")</f>
        <v>#REF!</v>
      </c>
      <c r="CI2" t="e">
        <f>IF(Sheet1!#REF!,"AAAAAG3h/1Y=",0)</f>
        <v>#REF!</v>
      </c>
      <c r="CJ2" t="e">
        <f>AND(Sheet1!#REF!,"AAAAAG3h/1c=")</f>
        <v>#REF!</v>
      </c>
      <c r="CK2" t="e">
        <f>AND(Sheet1!#REF!,"AAAAAG3h/1g=")</f>
        <v>#REF!</v>
      </c>
      <c r="CL2" t="e">
        <f>AND(Sheet1!#REF!,"AAAAAG3h/1k=")</f>
        <v>#REF!</v>
      </c>
      <c r="CM2" t="e">
        <f>AND(Sheet1!#REF!,"AAAAAG3h/1o=")</f>
        <v>#REF!</v>
      </c>
      <c r="CN2" t="e">
        <f>AND(Sheet1!#REF!,"AAAAAG3h/1s=")</f>
        <v>#REF!</v>
      </c>
      <c r="CO2" t="e">
        <f>AND(Sheet1!#REF!,"AAAAAG3h/1w=")</f>
        <v>#REF!</v>
      </c>
      <c r="CP2" t="e">
        <f>AND(Sheet1!#REF!,"AAAAAG3h/10=")</f>
        <v>#REF!</v>
      </c>
      <c r="CQ2" t="e">
        <f>AND(Sheet1!#REF!,"AAAAAG3h/14=")</f>
        <v>#REF!</v>
      </c>
      <c r="CR2" t="e">
        <f>IF(Sheet1!#REF!,"AAAAAG3h/18=",0)</f>
        <v>#REF!</v>
      </c>
      <c r="CS2" t="e">
        <f>AND(Sheet1!#REF!,"AAAAAG3h/2A=")</f>
        <v>#REF!</v>
      </c>
      <c r="CT2" t="e">
        <f>AND(Sheet1!#REF!,"AAAAAG3h/2E=")</f>
        <v>#REF!</v>
      </c>
      <c r="CU2" t="e">
        <f>AND(Sheet1!#REF!,"AAAAAG3h/2I=")</f>
        <v>#REF!</v>
      </c>
      <c r="CV2" t="e">
        <f>AND(Sheet1!#REF!,"AAAAAG3h/2M=")</f>
        <v>#REF!</v>
      </c>
      <c r="CW2" t="e">
        <f>AND(Sheet1!#REF!,"AAAAAG3h/2Q=")</f>
        <v>#REF!</v>
      </c>
      <c r="CX2" t="e">
        <f>AND(Sheet1!#REF!,"AAAAAG3h/2U=")</f>
        <v>#REF!</v>
      </c>
      <c r="CY2" t="e">
        <f>AND(Sheet1!#REF!,"AAAAAG3h/2Y=")</f>
        <v>#REF!</v>
      </c>
      <c r="CZ2" t="e">
        <f>AND(Sheet1!#REF!,"AAAAAG3h/2c=")</f>
        <v>#REF!</v>
      </c>
      <c r="DA2" t="e">
        <f>IF(Sheet1!#REF!,"AAAAAG3h/2g=",0)</f>
        <v>#REF!</v>
      </c>
      <c r="DB2" t="e">
        <f>AND(Sheet1!#REF!,"AAAAAG3h/2k=")</f>
        <v>#REF!</v>
      </c>
      <c r="DC2" t="e">
        <f>AND(Sheet1!#REF!,"AAAAAG3h/2o=")</f>
        <v>#REF!</v>
      </c>
      <c r="DD2" t="e">
        <f>AND(Sheet1!#REF!,"AAAAAG3h/2s=")</f>
        <v>#REF!</v>
      </c>
      <c r="DE2" t="e">
        <f>AND(Sheet1!#REF!,"AAAAAG3h/2w=")</f>
        <v>#REF!</v>
      </c>
      <c r="DF2" t="e">
        <f>AND(Sheet1!#REF!,"AAAAAG3h/20=")</f>
        <v>#REF!</v>
      </c>
      <c r="DG2" t="e">
        <f>AND(Sheet1!#REF!,"AAAAAG3h/24=")</f>
        <v>#REF!</v>
      </c>
      <c r="DH2" t="e">
        <f>AND(Sheet1!#REF!,"AAAAAG3h/28=")</f>
        <v>#REF!</v>
      </c>
      <c r="DI2" t="e">
        <f>AND(Sheet1!#REF!,"AAAAAG3h/3A=")</f>
        <v>#REF!</v>
      </c>
      <c r="DJ2" t="e">
        <f>IF(Sheet1!#REF!,"AAAAAG3h/3E=",0)</f>
        <v>#REF!</v>
      </c>
      <c r="DK2" t="e">
        <f>AND(Sheet1!#REF!,"AAAAAG3h/3I=")</f>
        <v>#REF!</v>
      </c>
      <c r="DL2" t="e">
        <f>AND(Sheet1!#REF!,"AAAAAG3h/3M=")</f>
        <v>#REF!</v>
      </c>
      <c r="DM2" t="e">
        <f>AND(Sheet1!#REF!,"AAAAAG3h/3Q=")</f>
        <v>#REF!</v>
      </c>
      <c r="DN2" t="e">
        <f>AND(Sheet1!#REF!,"AAAAAG3h/3U=")</f>
        <v>#REF!</v>
      </c>
      <c r="DO2" t="e">
        <f>AND(Sheet1!#REF!,"AAAAAG3h/3Y=")</f>
        <v>#REF!</v>
      </c>
      <c r="DP2" t="e">
        <f>AND(Sheet1!#REF!,"AAAAAG3h/3c=")</f>
        <v>#REF!</v>
      </c>
      <c r="DQ2" t="e">
        <f>AND(Sheet1!#REF!,"AAAAAG3h/3g=")</f>
        <v>#REF!</v>
      </c>
      <c r="DR2" t="e">
        <f>AND(Sheet1!#REF!,"AAAAAG3h/3k=")</f>
        <v>#REF!</v>
      </c>
      <c r="DS2" t="e">
        <f>IF(Sheet1!#REF!,"AAAAAG3h/3o=",0)</f>
        <v>#REF!</v>
      </c>
      <c r="DT2" t="e">
        <f>AND(Sheet1!#REF!,"AAAAAG3h/3s=")</f>
        <v>#REF!</v>
      </c>
      <c r="DU2" t="e">
        <f>AND(Sheet1!#REF!,"AAAAAG3h/3w=")</f>
        <v>#REF!</v>
      </c>
      <c r="DV2" t="e">
        <f>AND(Sheet1!#REF!,"AAAAAG3h/30=")</f>
        <v>#REF!</v>
      </c>
      <c r="DW2" t="e">
        <f>AND(Sheet1!#REF!,"AAAAAG3h/34=")</f>
        <v>#REF!</v>
      </c>
      <c r="DX2" t="e">
        <f>AND(Sheet1!#REF!,"AAAAAG3h/38=")</f>
        <v>#REF!</v>
      </c>
      <c r="DY2" t="e">
        <f>AND(Sheet1!#REF!,"AAAAAG3h/4A=")</f>
        <v>#REF!</v>
      </c>
      <c r="DZ2" t="e">
        <f>AND(Sheet1!#REF!,"AAAAAG3h/4E=")</f>
        <v>#REF!</v>
      </c>
      <c r="EA2" t="e">
        <f>AND(Sheet1!#REF!,"AAAAAG3h/4I=")</f>
        <v>#REF!</v>
      </c>
      <c r="EB2" t="e">
        <f>IF(Sheet1!#REF!,"AAAAAG3h/4M=",0)</f>
        <v>#REF!</v>
      </c>
      <c r="EC2" t="e">
        <f>AND(Sheet1!#REF!,"AAAAAG3h/4Q=")</f>
        <v>#REF!</v>
      </c>
      <c r="ED2" t="e">
        <f>AND(Sheet1!#REF!,"AAAAAG3h/4U=")</f>
        <v>#REF!</v>
      </c>
      <c r="EE2" t="e">
        <f>AND(Sheet1!#REF!,"AAAAAG3h/4Y=")</f>
        <v>#REF!</v>
      </c>
      <c r="EF2" t="e">
        <f>AND(Sheet1!#REF!,"AAAAAG3h/4c=")</f>
        <v>#REF!</v>
      </c>
      <c r="EG2" t="e">
        <f>AND(Sheet1!#REF!,"AAAAAG3h/4g=")</f>
        <v>#REF!</v>
      </c>
      <c r="EH2" t="e">
        <f>AND(Sheet1!#REF!,"AAAAAG3h/4k=")</f>
        <v>#REF!</v>
      </c>
      <c r="EI2" t="e">
        <f>AND(Sheet1!#REF!,"AAAAAG3h/4o=")</f>
        <v>#REF!</v>
      </c>
      <c r="EJ2" t="e">
        <f>AND(Sheet1!#REF!,"AAAAAG3h/4s=")</f>
        <v>#REF!</v>
      </c>
      <c r="EK2" t="e">
        <f>IF(Sheet1!#REF!,"AAAAAG3h/4w=",0)</f>
        <v>#REF!</v>
      </c>
      <c r="EL2" t="e">
        <f>AND(Sheet1!#REF!,"AAAAAG3h/40=")</f>
        <v>#REF!</v>
      </c>
      <c r="EM2" t="e">
        <f>AND(Sheet1!#REF!,"AAAAAG3h/44=")</f>
        <v>#REF!</v>
      </c>
      <c r="EN2" t="e">
        <f>AND(Sheet1!#REF!,"AAAAAG3h/48=")</f>
        <v>#REF!</v>
      </c>
      <c r="EO2" t="e">
        <f>AND(Sheet1!#REF!,"AAAAAG3h/5A=")</f>
        <v>#REF!</v>
      </c>
      <c r="EP2" t="e">
        <f>AND(Sheet1!#REF!,"AAAAAG3h/5E=")</f>
        <v>#REF!</v>
      </c>
      <c r="EQ2" t="e">
        <f>AND(Sheet1!#REF!,"AAAAAG3h/5I=")</f>
        <v>#REF!</v>
      </c>
      <c r="ER2" t="e">
        <f>AND(Sheet1!#REF!,"AAAAAG3h/5M=")</f>
        <v>#REF!</v>
      </c>
      <c r="ES2" t="e">
        <f>AND(Sheet1!#REF!,"AAAAAG3h/5Q=")</f>
        <v>#REF!</v>
      </c>
      <c r="ET2" t="e">
        <f>IF(Sheet1!#REF!,"AAAAAG3h/5U=",0)</f>
        <v>#REF!</v>
      </c>
      <c r="EU2" t="e">
        <f>AND(Sheet1!#REF!,"AAAAAG3h/5Y=")</f>
        <v>#REF!</v>
      </c>
      <c r="EV2" t="e">
        <f>AND(Sheet1!#REF!,"AAAAAG3h/5c=")</f>
        <v>#REF!</v>
      </c>
      <c r="EW2" t="e">
        <f>AND(Sheet1!#REF!,"AAAAAG3h/5g=")</f>
        <v>#REF!</v>
      </c>
      <c r="EX2" t="e">
        <f>AND(Sheet1!#REF!,"AAAAAG3h/5k=")</f>
        <v>#REF!</v>
      </c>
      <c r="EY2" t="e">
        <f>AND(Sheet1!#REF!,"AAAAAG3h/5o=")</f>
        <v>#REF!</v>
      </c>
      <c r="EZ2" t="e">
        <f>AND(Sheet1!#REF!,"AAAAAG3h/5s=")</f>
        <v>#REF!</v>
      </c>
      <c r="FA2" t="e">
        <f>AND(Sheet1!#REF!,"AAAAAG3h/5w=")</f>
        <v>#REF!</v>
      </c>
      <c r="FB2" t="e">
        <f>AND(Sheet1!#REF!,"AAAAAG3h/50=")</f>
        <v>#REF!</v>
      </c>
      <c r="FC2" t="e">
        <f>IF(Sheet1!#REF!,"AAAAAG3h/54=",0)</f>
        <v>#REF!</v>
      </c>
      <c r="FD2" t="e">
        <f>AND(Sheet1!#REF!,"AAAAAG3h/58=")</f>
        <v>#REF!</v>
      </c>
      <c r="FE2" t="e">
        <f>AND(Sheet1!#REF!,"AAAAAG3h/6A=")</f>
        <v>#REF!</v>
      </c>
      <c r="FF2" t="e">
        <f>AND(Sheet1!#REF!,"AAAAAG3h/6E=")</f>
        <v>#REF!</v>
      </c>
      <c r="FG2" t="e">
        <f>AND(Sheet1!#REF!,"AAAAAG3h/6I=")</f>
        <v>#REF!</v>
      </c>
      <c r="FH2" t="e">
        <f>AND(Sheet1!#REF!,"AAAAAG3h/6M=")</f>
        <v>#REF!</v>
      </c>
      <c r="FI2" t="e">
        <f>AND(Sheet1!#REF!,"AAAAAG3h/6Q=")</f>
        <v>#REF!</v>
      </c>
      <c r="FJ2" t="e">
        <f>AND(Sheet1!#REF!,"AAAAAG3h/6U=")</f>
        <v>#REF!</v>
      </c>
      <c r="FK2" t="e">
        <f>AND(Sheet1!#REF!,"AAAAAG3h/6Y=")</f>
        <v>#REF!</v>
      </c>
      <c r="FL2" t="e">
        <f>IF(Sheet1!#REF!,"AAAAAG3h/6c=",0)</f>
        <v>#REF!</v>
      </c>
      <c r="FM2" t="e">
        <f>AND(Sheet1!#REF!,"AAAAAG3h/6g=")</f>
        <v>#REF!</v>
      </c>
      <c r="FN2" t="e">
        <f>AND(Sheet1!#REF!,"AAAAAG3h/6k=")</f>
        <v>#REF!</v>
      </c>
      <c r="FO2" t="e">
        <f>AND(Sheet1!#REF!,"AAAAAG3h/6o=")</f>
        <v>#REF!</v>
      </c>
      <c r="FP2" t="e">
        <f>AND(Sheet1!#REF!,"AAAAAG3h/6s=")</f>
        <v>#REF!</v>
      </c>
      <c r="FQ2" t="e">
        <f>AND(Sheet1!#REF!,"AAAAAG3h/6w=")</f>
        <v>#REF!</v>
      </c>
      <c r="FR2" t="e">
        <f>AND(Sheet1!#REF!,"AAAAAG3h/60=")</f>
        <v>#REF!</v>
      </c>
      <c r="FS2" t="e">
        <f>AND(Sheet1!#REF!,"AAAAAG3h/64=")</f>
        <v>#REF!</v>
      </c>
      <c r="FT2" t="e">
        <f>AND(Sheet1!#REF!,"AAAAAG3h/68=")</f>
        <v>#REF!</v>
      </c>
      <c r="FU2" t="e">
        <f>IF(Sheet1!#REF!,"AAAAAG3h/7A=",0)</f>
        <v>#REF!</v>
      </c>
      <c r="FV2" t="e">
        <f>AND(Sheet1!#REF!,"AAAAAG3h/7E=")</f>
        <v>#REF!</v>
      </c>
      <c r="FW2" t="e">
        <f>AND(Sheet1!#REF!,"AAAAAG3h/7I=")</f>
        <v>#REF!</v>
      </c>
      <c r="FX2" t="e">
        <f>AND(Sheet1!#REF!,"AAAAAG3h/7M=")</f>
        <v>#REF!</v>
      </c>
      <c r="FY2" t="e">
        <f>AND(Sheet1!#REF!,"AAAAAG3h/7Q=")</f>
        <v>#REF!</v>
      </c>
      <c r="FZ2" t="e">
        <f>AND(Sheet1!#REF!,"AAAAAG3h/7U=")</f>
        <v>#REF!</v>
      </c>
      <c r="GA2" t="e">
        <f>AND(Sheet1!#REF!,"AAAAAG3h/7Y=")</f>
        <v>#REF!</v>
      </c>
      <c r="GB2" t="e">
        <f>AND(Sheet1!#REF!,"AAAAAG3h/7c=")</f>
        <v>#REF!</v>
      </c>
      <c r="GC2" t="e">
        <f>AND(Sheet1!#REF!,"AAAAAG3h/7g=")</f>
        <v>#REF!</v>
      </c>
      <c r="GD2" t="e">
        <f>IF(Sheet1!#REF!,"AAAAAG3h/7k=",0)</f>
        <v>#REF!</v>
      </c>
      <c r="GE2" t="e">
        <f>AND(Sheet1!#REF!,"AAAAAG3h/7o=")</f>
        <v>#REF!</v>
      </c>
      <c r="GF2" t="e">
        <f>AND(Sheet1!#REF!,"AAAAAG3h/7s=")</f>
        <v>#REF!</v>
      </c>
      <c r="GG2" t="e">
        <f>AND(Sheet1!#REF!,"AAAAAG3h/7w=")</f>
        <v>#REF!</v>
      </c>
      <c r="GH2" t="e">
        <f>AND(Sheet1!#REF!,"AAAAAG3h/70=")</f>
        <v>#REF!</v>
      </c>
      <c r="GI2" t="e">
        <f>AND(Sheet1!#REF!,"AAAAAG3h/74=")</f>
        <v>#REF!</v>
      </c>
      <c r="GJ2" t="e">
        <f>AND(Sheet1!#REF!,"AAAAAG3h/78=")</f>
        <v>#REF!</v>
      </c>
      <c r="GK2" t="e">
        <f>AND(Sheet1!#REF!,"AAAAAG3h/8A=")</f>
        <v>#REF!</v>
      </c>
      <c r="GL2" t="e">
        <f>AND(Sheet1!#REF!,"AAAAAG3h/8E=")</f>
        <v>#REF!</v>
      </c>
      <c r="GM2" t="e">
        <f>IF(Sheet1!#REF!,"AAAAAG3h/8I=",0)</f>
        <v>#REF!</v>
      </c>
      <c r="GN2" t="e">
        <f>AND(Sheet1!#REF!,"AAAAAG3h/8M=")</f>
        <v>#REF!</v>
      </c>
      <c r="GO2" t="e">
        <f>AND(Sheet1!#REF!,"AAAAAG3h/8Q=")</f>
        <v>#REF!</v>
      </c>
      <c r="GP2" t="e">
        <f>AND(Sheet1!#REF!,"AAAAAG3h/8U=")</f>
        <v>#REF!</v>
      </c>
      <c r="GQ2" t="e">
        <f>AND(Sheet1!#REF!,"AAAAAG3h/8Y=")</f>
        <v>#REF!</v>
      </c>
      <c r="GR2" t="e">
        <f>AND(Sheet1!#REF!,"AAAAAG3h/8c=")</f>
        <v>#REF!</v>
      </c>
      <c r="GS2" t="e">
        <f>AND(Sheet1!#REF!,"AAAAAG3h/8g=")</f>
        <v>#REF!</v>
      </c>
      <c r="GT2" t="e">
        <f>AND(Sheet1!#REF!,"AAAAAG3h/8k=")</f>
        <v>#REF!</v>
      </c>
      <c r="GU2" t="e">
        <f>AND(Sheet1!#REF!,"AAAAAG3h/8o=")</f>
        <v>#REF!</v>
      </c>
      <c r="GV2" t="e">
        <f>IF(Sheet1!#REF!,"AAAAAG3h/8s=",0)</f>
        <v>#REF!</v>
      </c>
      <c r="GW2" t="e">
        <f>AND(Sheet1!#REF!,"AAAAAG3h/8w=")</f>
        <v>#REF!</v>
      </c>
      <c r="GX2" t="e">
        <f>AND(Sheet1!#REF!,"AAAAAG3h/80=")</f>
        <v>#REF!</v>
      </c>
      <c r="GY2" t="e">
        <f>AND(Sheet1!#REF!,"AAAAAG3h/84=")</f>
        <v>#REF!</v>
      </c>
      <c r="GZ2" t="e">
        <f>AND(Sheet1!#REF!,"AAAAAG3h/88=")</f>
        <v>#REF!</v>
      </c>
      <c r="HA2" t="e">
        <f>AND(Sheet1!#REF!,"AAAAAG3h/9A=")</f>
        <v>#REF!</v>
      </c>
      <c r="HB2" t="e">
        <f>AND(Sheet1!#REF!,"AAAAAG3h/9E=")</f>
        <v>#REF!</v>
      </c>
      <c r="HC2" t="e">
        <f>AND(Sheet1!#REF!,"AAAAAG3h/9I=")</f>
        <v>#REF!</v>
      </c>
      <c r="HD2" t="e">
        <f>AND(Sheet1!#REF!,"AAAAAG3h/9M=")</f>
        <v>#REF!</v>
      </c>
      <c r="HE2" t="e">
        <f>IF(Sheet1!#REF!,"AAAAAG3h/9Q=",0)</f>
        <v>#REF!</v>
      </c>
      <c r="HF2" t="e">
        <f>AND(Sheet1!#REF!,"AAAAAG3h/9U=")</f>
        <v>#REF!</v>
      </c>
      <c r="HG2" t="e">
        <f>AND(Sheet1!#REF!,"AAAAAG3h/9Y=")</f>
        <v>#REF!</v>
      </c>
      <c r="HH2" t="e">
        <f>AND(Sheet1!#REF!,"AAAAAG3h/9c=")</f>
        <v>#REF!</v>
      </c>
      <c r="HI2" t="e">
        <f>AND(Sheet1!#REF!,"AAAAAG3h/9g=")</f>
        <v>#REF!</v>
      </c>
      <c r="HJ2" t="e">
        <f>AND(Sheet1!#REF!,"AAAAAG3h/9k=")</f>
        <v>#REF!</v>
      </c>
      <c r="HK2" t="e">
        <f>AND(Sheet1!#REF!,"AAAAAG3h/9o=")</f>
        <v>#REF!</v>
      </c>
      <c r="HL2" t="e">
        <f>AND(Sheet1!#REF!,"AAAAAG3h/9s=")</f>
        <v>#REF!</v>
      </c>
      <c r="HM2" t="e">
        <f>AND(Sheet1!#REF!,"AAAAAG3h/9w=")</f>
        <v>#REF!</v>
      </c>
      <c r="HN2" t="e">
        <f>IF(Sheet1!#REF!,"AAAAAG3h/90=",0)</f>
        <v>#REF!</v>
      </c>
      <c r="HO2" t="e">
        <f>AND(Sheet1!#REF!,"AAAAAG3h/94=")</f>
        <v>#REF!</v>
      </c>
      <c r="HP2" t="e">
        <f>AND(Sheet1!#REF!,"AAAAAG3h/98=")</f>
        <v>#REF!</v>
      </c>
      <c r="HQ2" t="e">
        <f>AND(Sheet1!#REF!,"AAAAAG3h/+A=")</f>
        <v>#REF!</v>
      </c>
      <c r="HR2" t="e">
        <f>AND(Sheet1!#REF!,"AAAAAG3h/+E=")</f>
        <v>#REF!</v>
      </c>
      <c r="HS2" t="e">
        <f>AND(Sheet1!#REF!,"AAAAAG3h/+I=")</f>
        <v>#REF!</v>
      </c>
      <c r="HT2" t="e">
        <f>AND(Sheet1!#REF!,"AAAAAG3h/+M=")</f>
        <v>#REF!</v>
      </c>
      <c r="HU2" t="e">
        <f>AND(Sheet1!#REF!,"AAAAAG3h/+Q=")</f>
        <v>#REF!</v>
      </c>
      <c r="HV2" t="e">
        <f>AND(Sheet1!#REF!,"AAAAAG3h/+U=")</f>
        <v>#REF!</v>
      </c>
      <c r="HW2" t="e">
        <f>IF(Sheet1!#REF!,"AAAAAG3h/+Y=",0)</f>
        <v>#REF!</v>
      </c>
      <c r="HX2" t="e">
        <f>AND(Sheet1!#REF!,"AAAAAG3h/+c=")</f>
        <v>#REF!</v>
      </c>
      <c r="HY2" t="e">
        <f>AND(Sheet1!#REF!,"AAAAAG3h/+g=")</f>
        <v>#REF!</v>
      </c>
      <c r="HZ2" t="e">
        <f>AND(Sheet1!#REF!,"AAAAAG3h/+k=")</f>
        <v>#REF!</v>
      </c>
      <c r="IA2" t="e">
        <f>AND(Sheet1!#REF!,"AAAAAG3h/+o=")</f>
        <v>#REF!</v>
      </c>
      <c r="IB2" t="e">
        <f>AND(Sheet1!#REF!,"AAAAAG3h/+s=")</f>
        <v>#REF!</v>
      </c>
      <c r="IC2" t="e">
        <f>AND(Sheet1!#REF!,"AAAAAG3h/+w=")</f>
        <v>#REF!</v>
      </c>
      <c r="ID2" t="e">
        <f>AND(Sheet1!#REF!,"AAAAAG3h/+0=")</f>
        <v>#REF!</v>
      </c>
      <c r="IE2" t="e">
        <f>AND(Sheet1!#REF!,"AAAAAG3h/+4=")</f>
        <v>#REF!</v>
      </c>
      <c r="IF2" t="e">
        <f>IF(Sheet1!#REF!,"AAAAAG3h/+8=",0)</f>
        <v>#REF!</v>
      </c>
      <c r="IG2" t="e">
        <f>AND(Sheet1!#REF!,"AAAAAG3h//A=")</f>
        <v>#REF!</v>
      </c>
      <c r="IH2" t="e">
        <f>AND(Sheet1!#REF!,"AAAAAG3h//E=")</f>
        <v>#REF!</v>
      </c>
      <c r="II2" t="e">
        <f>AND(Sheet1!#REF!,"AAAAAG3h//I=")</f>
        <v>#REF!</v>
      </c>
      <c r="IJ2" t="e">
        <f>AND(Sheet1!#REF!,"AAAAAG3h//M=")</f>
        <v>#REF!</v>
      </c>
      <c r="IK2" t="e">
        <f>AND(Sheet1!#REF!,"AAAAAG3h//Q=")</f>
        <v>#REF!</v>
      </c>
      <c r="IL2" t="e">
        <f>AND(Sheet1!#REF!,"AAAAAG3h//U=")</f>
        <v>#REF!</v>
      </c>
      <c r="IM2" t="e">
        <f>AND(Sheet1!#REF!,"AAAAAG3h//Y=")</f>
        <v>#REF!</v>
      </c>
      <c r="IN2" t="e">
        <f>AND(Sheet1!#REF!,"AAAAAG3h//c=")</f>
        <v>#REF!</v>
      </c>
      <c r="IO2" t="e">
        <f>IF(Sheet1!#REF!,"AAAAAG3h//g=",0)</f>
        <v>#REF!</v>
      </c>
      <c r="IP2" t="e">
        <f>AND(Sheet1!#REF!,"AAAAAG3h//k=")</f>
        <v>#REF!</v>
      </c>
      <c r="IQ2" t="e">
        <f>AND(Sheet1!#REF!,"AAAAAG3h//o=")</f>
        <v>#REF!</v>
      </c>
      <c r="IR2" t="e">
        <f>AND(Sheet1!#REF!,"AAAAAG3h//s=")</f>
        <v>#REF!</v>
      </c>
      <c r="IS2" t="e">
        <f>AND(Sheet1!#REF!,"AAAAAG3h//w=")</f>
        <v>#REF!</v>
      </c>
      <c r="IT2" t="e">
        <f>AND(Sheet1!#REF!,"AAAAAG3h//0=")</f>
        <v>#REF!</v>
      </c>
      <c r="IU2" t="e">
        <f>AND(Sheet1!#REF!,"AAAAAG3h//4=")</f>
        <v>#REF!</v>
      </c>
      <c r="IV2" t="e">
        <f>AND(Sheet1!#REF!,"AAAAAG3h//8=")</f>
        <v>#REF!</v>
      </c>
    </row>
    <row r="3" spans="1:256" x14ac:dyDescent="0.2">
      <c r="A3" t="e">
        <f>AND(Sheet1!#REF!,"AAAAAHrtvgA=")</f>
        <v>#REF!</v>
      </c>
      <c r="B3" t="e">
        <f>IF(Sheet1!#REF!,"AAAAAHrtvgE=",0)</f>
        <v>#REF!</v>
      </c>
      <c r="C3" t="e">
        <f>AND(Sheet1!#REF!,"AAAAAHrtvgI=")</f>
        <v>#REF!</v>
      </c>
      <c r="D3" t="e">
        <f>AND(Sheet1!#REF!,"AAAAAHrtvgM=")</f>
        <v>#REF!</v>
      </c>
      <c r="E3" t="e">
        <f>AND(Sheet1!#REF!,"AAAAAHrtvgQ=")</f>
        <v>#REF!</v>
      </c>
      <c r="F3" t="e">
        <f>AND(Sheet1!#REF!,"AAAAAHrtvgU=")</f>
        <v>#REF!</v>
      </c>
      <c r="G3" t="e">
        <f>AND(Sheet1!#REF!,"AAAAAHrtvgY=")</f>
        <v>#REF!</v>
      </c>
      <c r="H3" t="e">
        <f>AND(Sheet1!#REF!,"AAAAAHrtvgc=")</f>
        <v>#REF!</v>
      </c>
      <c r="I3" t="e">
        <f>AND(Sheet1!#REF!,"AAAAAHrtvgg=")</f>
        <v>#REF!</v>
      </c>
      <c r="J3" t="e">
        <f>AND(Sheet1!#REF!,"AAAAAHrtvgk=")</f>
        <v>#REF!</v>
      </c>
      <c r="K3" t="e">
        <f>IF(Sheet1!#REF!,"AAAAAHrtvgo=",0)</f>
        <v>#REF!</v>
      </c>
      <c r="L3" t="e">
        <f>AND(Sheet1!#REF!,"AAAAAHrtvgs=")</f>
        <v>#REF!</v>
      </c>
      <c r="M3" t="e">
        <f>AND(Sheet1!#REF!,"AAAAAHrtvgw=")</f>
        <v>#REF!</v>
      </c>
      <c r="N3" t="e">
        <f>AND(Sheet1!#REF!,"AAAAAHrtvg0=")</f>
        <v>#REF!</v>
      </c>
      <c r="O3" t="e">
        <f>AND(Sheet1!#REF!,"AAAAAHrtvg4=")</f>
        <v>#REF!</v>
      </c>
      <c r="P3" t="e">
        <f>AND(Sheet1!#REF!,"AAAAAHrtvg8=")</f>
        <v>#REF!</v>
      </c>
      <c r="Q3" t="e">
        <f>AND(Sheet1!#REF!,"AAAAAHrtvhA=")</f>
        <v>#REF!</v>
      </c>
      <c r="R3" t="e">
        <f>AND(Sheet1!#REF!,"AAAAAHrtvhE=")</f>
        <v>#REF!</v>
      </c>
      <c r="S3" t="e">
        <f>AND(Sheet1!#REF!,"AAAAAHrtvhI=")</f>
        <v>#REF!</v>
      </c>
      <c r="T3" t="e">
        <f>IF(Sheet1!#REF!,"AAAAAHrtvhM=",0)</f>
        <v>#REF!</v>
      </c>
      <c r="U3" t="e">
        <f>AND(Sheet1!#REF!,"AAAAAHrtvhQ=")</f>
        <v>#REF!</v>
      </c>
      <c r="V3" t="e">
        <f>AND(Sheet1!#REF!,"AAAAAHrtvhU=")</f>
        <v>#REF!</v>
      </c>
      <c r="W3" t="e">
        <f>AND(Sheet1!#REF!,"AAAAAHrtvhY=")</f>
        <v>#REF!</v>
      </c>
      <c r="X3" t="e">
        <f>AND(Sheet1!#REF!,"AAAAAHrtvhc=")</f>
        <v>#REF!</v>
      </c>
      <c r="Y3" t="e">
        <f>AND(Sheet1!#REF!,"AAAAAHrtvhg=")</f>
        <v>#REF!</v>
      </c>
      <c r="Z3" t="e">
        <f>AND(Sheet1!#REF!,"AAAAAHrtvhk=")</f>
        <v>#REF!</v>
      </c>
      <c r="AA3" t="e">
        <f>AND(Sheet1!#REF!,"AAAAAHrtvho=")</f>
        <v>#REF!</v>
      </c>
      <c r="AB3" t="e">
        <f>AND(Sheet1!#REF!,"AAAAAHrtvhs=")</f>
        <v>#REF!</v>
      </c>
      <c r="AC3" t="e">
        <f>IF(Sheet1!#REF!,"AAAAAHrtvhw=",0)</f>
        <v>#REF!</v>
      </c>
      <c r="AD3" t="e">
        <f>AND(Sheet1!#REF!,"AAAAAHrtvh0=")</f>
        <v>#REF!</v>
      </c>
      <c r="AE3" t="e">
        <f>AND(Sheet1!#REF!,"AAAAAHrtvh4=")</f>
        <v>#REF!</v>
      </c>
      <c r="AF3" t="e">
        <f>AND(Sheet1!#REF!,"AAAAAHrtvh8=")</f>
        <v>#REF!</v>
      </c>
      <c r="AG3" t="e">
        <f>AND(Sheet1!#REF!,"AAAAAHrtviA=")</f>
        <v>#REF!</v>
      </c>
      <c r="AH3" t="e">
        <f>AND(Sheet1!#REF!,"AAAAAHrtviE=")</f>
        <v>#REF!</v>
      </c>
      <c r="AI3" t="e">
        <f>AND(Sheet1!#REF!,"AAAAAHrtviI=")</f>
        <v>#REF!</v>
      </c>
      <c r="AJ3" t="e">
        <f>AND(Sheet1!#REF!,"AAAAAHrtviM=")</f>
        <v>#REF!</v>
      </c>
      <c r="AK3" t="e">
        <f>AND(Sheet1!#REF!,"AAAAAHrtviQ=")</f>
        <v>#REF!</v>
      </c>
      <c r="AL3" t="e">
        <f>IF(Sheet1!#REF!,"AAAAAHrtviU=",0)</f>
        <v>#REF!</v>
      </c>
      <c r="AM3" t="e">
        <f>AND(Sheet1!#REF!,"AAAAAHrtviY=")</f>
        <v>#REF!</v>
      </c>
      <c r="AN3" t="e">
        <f>AND(Sheet1!#REF!,"AAAAAHrtvic=")</f>
        <v>#REF!</v>
      </c>
      <c r="AO3" t="e">
        <f>AND(Sheet1!#REF!,"AAAAAHrtvig=")</f>
        <v>#REF!</v>
      </c>
      <c r="AP3" t="e">
        <f>AND(Sheet1!#REF!,"AAAAAHrtvik=")</f>
        <v>#REF!</v>
      </c>
      <c r="AQ3" t="e">
        <f>AND(Sheet1!#REF!,"AAAAAHrtvio=")</f>
        <v>#REF!</v>
      </c>
      <c r="AR3" t="e">
        <f>AND(Sheet1!#REF!,"AAAAAHrtvis=")</f>
        <v>#REF!</v>
      </c>
      <c r="AS3" t="e">
        <f>AND(Sheet1!#REF!,"AAAAAHrtviw=")</f>
        <v>#REF!</v>
      </c>
      <c r="AT3" t="e">
        <f>AND(Sheet1!#REF!,"AAAAAHrtvi0=")</f>
        <v>#REF!</v>
      </c>
      <c r="AU3" t="e">
        <f>IF(Sheet1!#REF!,"AAAAAHrtvi4=",0)</f>
        <v>#REF!</v>
      </c>
      <c r="AV3" t="e">
        <f>AND(Sheet1!#REF!,"AAAAAHrtvi8=")</f>
        <v>#REF!</v>
      </c>
      <c r="AW3" t="e">
        <f>AND(Sheet1!#REF!,"AAAAAHrtvjA=")</f>
        <v>#REF!</v>
      </c>
      <c r="AX3" t="e">
        <f>AND(Sheet1!#REF!,"AAAAAHrtvjE=")</f>
        <v>#REF!</v>
      </c>
      <c r="AY3" t="e">
        <f>AND(Sheet1!#REF!,"AAAAAHrtvjI=")</f>
        <v>#REF!</v>
      </c>
      <c r="AZ3" t="e">
        <f>AND(Sheet1!#REF!,"AAAAAHrtvjM=")</f>
        <v>#REF!</v>
      </c>
      <c r="BA3" t="e">
        <f>AND(Sheet1!#REF!,"AAAAAHrtvjQ=")</f>
        <v>#REF!</v>
      </c>
      <c r="BB3" t="e">
        <f>AND(Sheet1!#REF!,"AAAAAHrtvjU=")</f>
        <v>#REF!</v>
      </c>
      <c r="BC3" t="e">
        <f>AND(Sheet1!#REF!,"AAAAAHrtvjY=")</f>
        <v>#REF!</v>
      </c>
      <c r="BD3" t="e">
        <f>IF(Sheet1!#REF!,"AAAAAHrtvjc=",0)</f>
        <v>#REF!</v>
      </c>
      <c r="BE3" t="e">
        <f>AND(Sheet1!#REF!,"AAAAAHrtvjg=")</f>
        <v>#REF!</v>
      </c>
      <c r="BF3" t="e">
        <f>AND(Sheet1!#REF!,"AAAAAHrtvjk=")</f>
        <v>#REF!</v>
      </c>
      <c r="BG3" t="e">
        <f>AND(Sheet1!#REF!,"AAAAAHrtvjo=")</f>
        <v>#REF!</v>
      </c>
      <c r="BH3" t="e">
        <f>AND(Sheet1!#REF!,"AAAAAHrtvjs=")</f>
        <v>#REF!</v>
      </c>
      <c r="BI3" t="e">
        <f>AND(Sheet1!#REF!,"AAAAAHrtvjw=")</f>
        <v>#REF!</v>
      </c>
      <c r="BJ3" t="e">
        <f>AND(Sheet1!#REF!,"AAAAAHrtvj0=")</f>
        <v>#REF!</v>
      </c>
      <c r="BK3" t="e">
        <f>AND(Sheet1!#REF!,"AAAAAHrtvj4=")</f>
        <v>#REF!</v>
      </c>
      <c r="BL3" t="e">
        <f>AND(Sheet1!#REF!,"AAAAAHrtvj8=")</f>
        <v>#REF!</v>
      </c>
      <c r="BM3" t="e">
        <f>IF(Sheet1!#REF!,"AAAAAHrtvkA=",0)</f>
        <v>#REF!</v>
      </c>
      <c r="BN3" t="e">
        <f>AND(Sheet1!#REF!,"AAAAAHrtvkE=")</f>
        <v>#REF!</v>
      </c>
      <c r="BO3" t="e">
        <f>AND(Sheet1!#REF!,"AAAAAHrtvkI=")</f>
        <v>#REF!</v>
      </c>
      <c r="BP3" t="e">
        <f>AND(Sheet1!#REF!,"AAAAAHrtvkM=")</f>
        <v>#REF!</v>
      </c>
      <c r="BQ3" t="e">
        <f>AND(Sheet1!#REF!,"AAAAAHrtvkQ=")</f>
        <v>#REF!</v>
      </c>
      <c r="BR3" t="e">
        <f>AND(Sheet1!#REF!,"AAAAAHrtvkU=")</f>
        <v>#REF!</v>
      </c>
      <c r="BS3" t="e">
        <f>AND(Sheet1!#REF!,"AAAAAHrtvkY=")</f>
        <v>#REF!</v>
      </c>
      <c r="BT3" t="e">
        <f>AND(Sheet1!#REF!,"AAAAAHrtvkc=")</f>
        <v>#REF!</v>
      </c>
      <c r="BU3" t="e">
        <f>AND(Sheet1!#REF!,"AAAAAHrtvkg=")</f>
        <v>#REF!</v>
      </c>
      <c r="BV3" t="e">
        <f>IF(Sheet1!#REF!,"AAAAAHrtvkk=",0)</f>
        <v>#REF!</v>
      </c>
      <c r="BW3" t="e">
        <f>AND(Sheet1!#REF!,"AAAAAHrtvko=")</f>
        <v>#REF!</v>
      </c>
      <c r="BX3" t="e">
        <f>AND(Sheet1!#REF!,"AAAAAHrtvks=")</f>
        <v>#REF!</v>
      </c>
      <c r="BY3" t="e">
        <f>AND(Sheet1!#REF!,"AAAAAHrtvkw=")</f>
        <v>#REF!</v>
      </c>
      <c r="BZ3" t="e">
        <f>AND(Sheet1!#REF!,"AAAAAHrtvk0=")</f>
        <v>#REF!</v>
      </c>
      <c r="CA3" t="e">
        <f>AND(Sheet1!#REF!,"AAAAAHrtvk4=")</f>
        <v>#REF!</v>
      </c>
      <c r="CB3" t="e">
        <f>AND(Sheet1!#REF!,"AAAAAHrtvk8=")</f>
        <v>#REF!</v>
      </c>
      <c r="CC3" t="e">
        <f>AND(Sheet1!#REF!,"AAAAAHrtvlA=")</f>
        <v>#REF!</v>
      </c>
      <c r="CD3" t="e">
        <f>AND(Sheet1!#REF!,"AAAAAHrtvlE=")</f>
        <v>#REF!</v>
      </c>
      <c r="CE3" t="e">
        <f>IF(Sheet1!#REF!,"AAAAAHrtvlI=",0)</f>
        <v>#REF!</v>
      </c>
      <c r="CF3" t="e">
        <f>AND(Sheet1!#REF!,"AAAAAHrtvlM=")</f>
        <v>#REF!</v>
      </c>
      <c r="CG3" t="e">
        <f>AND(Sheet1!#REF!,"AAAAAHrtvlQ=")</f>
        <v>#REF!</v>
      </c>
      <c r="CH3" t="e">
        <f>AND(Sheet1!#REF!,"AAAAAHrtvlU=")</f>
        <v>#REF!</v>
      </c>
      <c r="CI3" t="e">
        <f>AND(Sheet1!#REF!,"AAAAAHrtvlY=")</f>
        <v>#REF!</v>
      </c>
      <c r="CJ3" t="e">
        <f>AND(Sheet1!#REF!,"AAAAAHrtvlc=")</f>
        <v>#REF!</v>
      </c>
      <c r="CK3" t="e">
        <f>AND(Sheet1!#REF!,"AAAAAHrtvlg=")</f>
        <v>#REF!</v>
      </c>
      <c r="CL3" t="e">
        <f>AND(Sheet1!#REF!,"AAAAAHrtvlk=")</f>
        <v>#REF!</v>
      </c>
      <c r="CM3" t="e">
        <f>AND(Sheet1!#REF!,"AAAAAHrtvlo=")</f>
        <v>#REF!</v>
      </c>
      <c r="CN3" t="e">
        <f>IF(Sheet1!#REF!,"AAAAAHrtvls=",0)</f>
        <v>#REF!</v>
      </c>
      <c r="CO3" t="e">
        <f>AND(Sheet1!#REF!,"AAAAAHrtvlw=")</f>
        <v>#REF!</v>
      </c>
      <c r="CP3" t="e">
        <f>AND(Sheet1!#REF!,"AAAAAHrtvl0=")</f>
        <v>#REF!</v>
      </c>
      <c r="CQ3" t="e">
        <f>AND(Sheet1!#REF!,"AAAAAHrtvl4=")</f>
        <v>#REF!</v>
      </c>
      <c r="CR3" t="e">
        <f>AND(Sheet1!#REF!,"AAAAAHrtvl8=")</f>
        <v>#REF!</v>
      </c>
      <c r="CS3" t="e">
        <f>AND(Sheet1!#REF!,"AAAAAHrtvmA=")</f>
        <v>#REF!</v>
      </c>
      <c r="CT3" t="e">
        <f>AND(Sheet1!#REF!,"AAAAAHrtvmE=")</f>
        <v>#REF!</v>
      </c>
      <c r="CU3" t="e">
        <f>AND(Sheet1!#REF!,"AAAAAHrtvmI=")</f>
        <v>#REF!</v>
      </c>
      <c r="CV3" t="e">
        <f>AND(Sheet1!#REF!,"AAAAAHrtvmM=")</f>
        <v>#REF!</v>
      </c>
      <c r="CW3" t="e">
        <f>IF(Sheet1!#REF!,"AAAAAHrtvmQ=",0)</f>
        <v>#REF!</v>
      </c>
      <c r="CX3" t="e">
        <f>AND(Sheet1!#REF!,"AAAAAHrtvmU=")</f>
        <v>#REF!</v>
      </c>
      <c r="CY3" t="e">
        <f>AND(Sheet1!#REF!,"AAAAAHrtvmY=")</f>
        <v>#REF!</v>
      </c>
      <c r="CZ3" t="e">
        <f>AND(Sheet1!#REF!,"AAAAAHrtvmc=")</f>
        <v>#REF!</v>
      </c>
      <c r="DA3" t="e">
        <f>AND(Sheet1!#REF!,"AAAAAHrtvmg=")</f>
        <v>#REF!</v>
      </c>
      <c r="DB3" t="e">
        <f>AND(Sheet1!#REF!,"AAAAAHrtvmk=")</f>
        <v>#REF!</v>
      </c>
      <c r="DC3" t="e">
        <f>AND(Sheet1!#REF!,"AAAAAHrtvmo=")</f>
        <v>#REF!</v>
      </c>
      <c r="DD3" t="e">
        <f>AND(Sheet1!#REF!,"AAAAAHrtvms=")</f>
        <v>#REF!</v>
      </c>
      <c r="DE3" t="e">
        <f>AND(Sheet1!#REF!,"AAAAAHrtvmw=")</f>
        <v>#REF!</v>
      </c>
      <c r="DF3" t="e">
        <f>IF(Sheet1!#REF!,"AAAAAHrtvm0=",0)</f>
        <v>#REF!</v>
      </c>
      <c r="DG3" t="e">
        <f>AND(Sheet1!#REF!,"AAAAAHrtvm4=")</f>
        <v>#REF!</v>
      </c>
      <c r="DH3" t="e">
        <f>AND(Sheet1!#REF!,"AAAAAHrtvm8=")</f>
        <v>#REF!</v>
      </c>
      <c r="DI3" t="e">
        <f>AND(Sheet1!#REF!,"AAAAAHrtvnA=")</f>
        <v>#REF!</v>
      </c>
      <c r="DJ3" t="e">
        <f>AND(Sheet1!#REF!,"AAAAAHrtvnE=")</f>
        <v>#REF!</v>
      </c>
      <c r="DK3" t="e">
        <f>AND(Sheet1!#REF!,"AAAAAHrtvnI=")</f>
        <v>#REF!</v>
      </c>
      <c r="DL3" t="e">
        <f>AND(Sheet1!#REF!,"AAAAAHrtvnM=")</f>
        <v>#REF!</v>
      </c>
      <c r="DM3" t="e">
        <f>AND(Sheet1!#REF!,"AAAAAHrtvnQ=")</f>
        <v>#REF!</v>
      </c>
      <c r="DN3" t="e">
        <f>AND(Sheet1!#REF!,"AAAAAHrtvnU=")</f>
        <v>#REF!</v>
      </c>
      <c r="DO3" t="e">
        <f>IF(Sheet1!#REF!,"AAAAAHrtvnY=",0)</f>
        <v>#REF!</v>
      </c>
      <c r="DP3" t="e">
        <f>AND(Sheet1!#REF!,"AAAAAHrtvnc=")</f>
        <v>#REF!</v>
      </c>
      <c r="DQ3" t="e">
        <f>AND(Sheet1!#REF!,"AAAAAHrtvng=")</f>
        <v>#REF!</v>
      </c>
      <c r="DR3" t="e">
        <f>AND(Sheet1!#REF!,"AAAAAHrtvnk=")</f>
        <v>#REF!</v>
      </c>
      <c r="DS3" t="e">
        <f>AND(Sheet1!#REF!,"AAAAAHrtvno=")</f>
        <v>#REF!</v>
      </c>
      <c r="DT3" t="e">
        <f>AND(Sheet1!#REF!,"AAAAAHrtvns=")</f>
        <v>#REF!</v>
      </c>
      <c r="DU3" t="e">
        <f>AND(Sheet1!#REF!,"AAAAAHrtvnw=")</f>
        <v>#REF!</v>
      </c>
      <c r="DV3" t="e">
        <f>AND(Sheet1!#REF!,"AAAAAHrtvn0=")</f>
        <v>#REF!</v>
      </c>
      <c r="DW3" t="e">
        <f>AND(Sheet1!#REF!,"AAAAAHrtvn4=")</f>
        <v>#REF!</v>
      </c>
      <c r="DX3" t="e">
        <f>IF(Sheet1!#REF!,"AAAAAHrtvn8=",0)</f>
        <v>#REF!</v>
      </c>
      <c r="DY3" t="e">
        <f>AND(Sheet1!#REF!,"AAAAAHrtvoA=")</f>
        <v>#REF!</v>
      </c>
      <c r="DZ3" t="e">
        <f>AND(Sheet1!#REF!,"AAAAAHrtvoE=")</f>
        <v>#REF!</v>
      </c>
      <c r="EA3" t="e">
        <f>AND(Sheet1!#REF!,"AAAAAHrtvoI=")</f>
        <v>#REF!</v>
      </c>
      <c r="EB3" t="e">
        <f>AND(Sheet1!#REF!,"AAAAAHrtvoM=")</f>
        <v>#REF!</v>
      </c>
      <c r="EC3" t="e">
        <f>AND(Sheet1!#REF!,"AAAAAHrtvoQ=")</f>
        <v>#REF!</v>
      </c>
      <c r="ED3" t="e">
        <f>AND(Sheet1!#REF!,"AAAAAHrtvoU=")</f>
        <v>#REF!</v>
      </c>
      <c r="EE3" t="b">
        <f>AND(Sheet1!B8,"AAAAAHrtvoY=")</f>
        <v>1</v>
      </c>
      <c r="EF3" t="e">
        <f>AND(Sheet1!#REF!,"AAAAAHrtvoc=")</f>
        <v>#REF!</v>
      </c>
      <c r="EG3" t="e">
        <f>IF(Sheet1!#REF!,"AAAAAHrtvog=",0)</f>
        <v>#REF!</v>
      </c>
      <c r="EH3" t="e">
        <f>AND(Sheet1!#REF!,"AAAAAHrtvok=")</f>
        <v>#REF!</v>
      </c>
      <c r="EI3" t="e">
        <f>AND(Sheet1!#REF!,"AAAAAHrtvoo=")</f>
        <v>#REF!</v>
      </c>
      <c r="EJ3" t="e">
        <f>AND(Sheet1!#REF!,"AAAAAHrtvos=")</f>
        <v>#REF!</v>
      </c>
      <c r="EK3" t="e">
        <f>AND(Sheet1!#REF!,"AAAAAHrtvow=")</f>
        <v>#REF!</v>
      </c>
      <c r="EL3" t="e">
        <f>AND(Sheet1!#REF!,"AAAAAHrtvo0=")</f>
        <v>#REF!</v>
      </c>
      <c r="EM3" t="e">
        <f>AND(Sheet1!#REF!,"AAAAAHrtvo4=")</f>
        <v>#REF!</v>
      </c>
      <c r="EN3" t="e">
        <f>AND(Sheet1!#REF!,"AAAAAHrtvo8=")</f>
        <v>#REF!</v>
      </c>
      <c r="EO3" t="e">
        <f>AND(Sheet1!#REF!,"AAAAAHrtvpA=")</f>
        <v>#REF!</v>
      </c>
      <c r="EP3" t="e">
        <f>IF(Sheet1!#REF!,"AAAAAHrtvpE=",0)</f>
        <v>#REF!</v>
      </c>
      <c r="EQ3" t="e">
        <f>AND(Sheet1!#REF!,"AAAAAHrtvpI=")</f>
        <v>#REF!</v>
      </c>
      <c r="ER3" t="e">
        <f>AND(Sheet1!#REF!,"AAAAAHrtvpM=")</f>
        <v>#REF!</v>
      </c>
      <c r="ES3" t="e">
        <f>AND(Sheet1!#REF!,"AAAAAHrtvpQ=")</f>
        <v>#REF!</v>
      </c>
      <c r="ET3" t="e">
        <f>AND(Sheet1!#REF!,"AAAAAHrtvpU=")</f>
        <v>#REF!</v>
      </c>
      <c r="EU3" t="e">
        <f>AND(Sheet1!#REF!,"AAAAAHrtvpY=")</f>
        <v>#REF!</v>
      </c>
      <c r="EV3" t="e">
        <f>AND(Sheet1!#REF!,"AAAAAHrtvpc=")</f>
        <v>#REF!</v>
      </c>
      <c r="EW3" t="e">
        <f>AND(Sheet1!#REF!,"AAAAAHrtvpg=")</f>
        <v>#REF!</v>
      </c>
      <c r="EX3" t="e">
        <f>AND(Sheet1!#REF!,"AAAAAHrtvpk=")</f>
        <v>#REF!</v>
      </c>
      <c r="EY3" t="e">
        <f>IF(Sheet1!#REF!,"AAAAAHrtvpo=",0)</f>
        <v>#REF!</v>
      </c>
      <c r="EZ3" t="e">
        <f>AND(Sheet1!#REF!,"AAAAAHrtvps=")</f>
        <v>#REF!</v>
      </c>
      <c r="FA3" t="e">
        <f>AND(Sheet1!#REF!,"AAAAAHrtvpw=")</f>
        <v>#REF!</v>
      </c>
      <c r="FB3" t="e">
        <f>AND(Sheet1!#REF!,"AAAAAHrtvp0=")</f>
        <v>#REF!</v>
      </c>
      <c r="FC3" t="e">
        <f>AND(Sheet1!#REF!,"AAAAAHrtvp4=")</f>
        <v>#REF!</v>
      </c>
      <c r="FD3" t="e">
        <f>AND(Sheet1!#REF!,"AAAAAHrtvp8=")</f>
        <v>#REF!</v>
      </c>
      <c r="FE3" t="e">
        <f>AND(Sheet1!#REF!,"AAAAAHrtvqA=")</f>
        <v>#REF!</v>
      </c>
      <c r="FF3" t="e">
        <f>AND(Sheet1!#REF!,"AAAAAHrtvqE=")</f>
        <v>#REF!</v>
      </c>
      <c r="FG3" t="e">
        <f>AND(Sheet1!#REF!,"AAAAAHrtvqI=")</f>
        <v>#REF!</v>
      </c>
      <c r="FH3" t="e">
        <f>IF(Sheet1!#REF!,"AAAAAHrtvqM=",0)</f>
        <v>#REF!</v>
      </c>
      <c r="FI3" t="e">
        <f>IF(Sheet1!#REF!,"AAAAAHrtvqQ=",0)</f>
        <v>#REF!</v>
      </c>
      <c r="FJ3" t="e">
        <f>IF(Sheet1!#REF!,"AAAAAHrtvqU=",0)</f>
        <v>#REF!</v>
      </c>
      <c r="FK3" t="e">
        <f>IF(Sheet1!#REF!,"AAAAAHrtvqY=",0)</f>
        <v>#REF!</v>
      </c>
      <c r="FL3" t="e">
        <f>IF(Sheet1!#REF!,"AAAAAHrtvqc=",0)</f>
        <v>#REF!</v>
      </c>
      <c r="FM3" t="e">
        <f>IF(Sheet1!#REF!,"AAAAAHrtvqg=",0)</f>
        <v>#REF!</v>
      </c>
      <c r="FN3" t="e">
        <f>IF(Sheet1!#REF!,"AAAAAHrtvqk=",0)</f>
        <v>#REF!</v>
      </c>
      <c r="FO3" t="e">
        <f>IF(Sheet1!#REF!,"AAAAAHrtvqo=",0)</f>
        <v>#REF!</v>
      </c>
      <c r="FP3" t="e">
        <f>IF(Sheet1!#REF!,"AAAAAHrtvqs=",0)</f>
        <v>#REF!</v>
      </c>
      <c r="FQ3" t="e">
        <f>IF(Sheet1!#REF!,"AAAAAHrtvqw=",0)</f>
        <v>#REF!</v>
      </c>
      <c r="FR3" t="e">
        <f>IF(Sheet1!#REF!,"AAAAAHrtvq0=",0)</f>
        <v>#REF!</v>
      </c>
      <c r="FS3" t="e">
        <f>IF(Sheet1!#REF!,"AAAAAHrtvq4=",0)</f>
        <v>#REF!</v>
      </c>
      <c r="FT3" t="e">
        <f>IF(Sheet1!#REF!,"AAAAAHrtvq8=",0)</f>
        <v>#REF!</v>
      </c>
      <c r="FU3" t="e">
        <f>IF(Sheet1!#REF!,"AAAAAHrtvrA=",0)</f>
        <v>#REF!</v>
      </c>
      <c r="FV3" t="e">
        <f>IF(Sheet1!#REF!,"AAAAAHrtvrE=",0)</f>
        <v>#REF!</v>
      </c>
      <c r="FW3" t="e">
        <f>IF(Sheet1!#REF!,"AAAAAHrtvrI=",0)</f>
        <v>#REF!</v>
      </c>
      <c r="FX3" t="e">
        <f>IF(Sheet1!#REF!,"AAAAAHrtvrM=",0)</f>
        <v>#REF!</v>
      </c>
      <c r="FY3" t="e">
        <f>IF(Sheet1!#REF!,"AAAAAHrtvrQ=",0)</f>
        <v>#REF!</v>
      </c>
      <c r="FZ3" t="e">
        <f>IF(Sheet1!#REF!,"AAAAAHrtvrU=",0)</f>
        <v>#REF!</v>
      </c>
      <c r="GA3" t="e">
        <f>IF(Sheet1!#REF!,"AAAAAHrtvrY=",0)</f>
        <v>#REF!</v>
      </c>
      <c r="GB3" t="e">
        <f>IF(Sheet1!#REF!,"AAAAAHrtvrc=",0)</f>
        <v>#REF!</v>
      </c>
      <c r="GC3" t="e">
        <f>IF(Sheet1!#REF!,"AAAAAHrtvrg=",0)</f>
        <v>#REF!</v>
      </c>
      <c r="GD3" t="e">
        <f>IF(_xlfn.SINGLE(Sheet1!#REF!),"AAAAAHrtvrk=",0)</f>
        <v>#REF!</v>
      </c>
      <c r="GE3" t="e">
        <f>IF(_xlfn.SINGLE(Sheet1!#REF!),"AAAAAHrtvro=",0)</f>
        <v>#REF!</v>
      </c>
      <c r="GF3" t="e">
        <f>IF(_xlfn.SINGLE(Sheet1!#REF!),"AAAAAHrtvrs=",0)</f>
        <v>#REF!</v>
      </c>
      <c r="GG3" t="e">
        <f>IF(_xlfn.SINGLE(Sheet1!#REF!),"AAAAAHrtvrw=",0)</f>
        <v>#REF!</v>
      </c>
      <c r="GH3" t="e">
        <f>IF(_xlfn.SINGLE(Sheet1!#REF!),"AAAAAHrtvr0=",0)</f>
        <v>#REF!</v>
      </c>
      <c r="GI3" t="str">
        <f>IF(Sheet1!B:B,"AAAAAHrtvr4=",0)</f>
        <v>AAAAAHrtvr4=</v>
      </c>
      <c r="GJ3" t="e">
        <f>IF(Sheet1!#REF!,"AAAAAHrtvr8=",0)</f>
        <v>#REF!</v>
      </c>
      <c r="GK3" t="e">
        <f>IF(_xlfn.SINGLE(Sheet1!#REF!),"AAAAAHrtvsA=",0)</f>
        <v>#REF!</v>
      </c>
      <c r="GL3">
        <f>IF(Sheet2!1:1,"AAAAAHrtvsE=",0)</f>
        <v>0</v>
      </c>
      <c r="GM3" t="e">
        <f>AND(Sheet2!A1,"AAAAAHrtvsI=")</f>
        <v>#VALUE!</v>
      </c>
      <c r="GN3">
        <f>IF(Sheet2!A:A,"AAAAAHrtvsM=",0)</f>
        <v>0</v>
      </c>
      <c r="GO3">
        <f>IF(Sheet3!1:1,"AAAAAHrtvsQ=",0)</f>
        <v>0</v>
      </c>
      <c r="GP3" t="e">
        <f>AND(Sheet3!A1,"AAAAAHrtvsU=")</f>
        <v>#VALUE!</v>
      </c>
      <c r="GQ3">
        <f>IF(Sheet3!A:A,"AAAAAHrtvsY=",0)</f>
        <v>0</v>
      </c>
      <c r="GR3" t="s">
        <v>0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2010-04-12T12:53:31Z</outs:dateTime>
      <outs:isPinned>true</outs:isPinned>
    </outs:relatedDate>
    <outs:relatedDate>
      <outs:type>2</outs:type>
      <outs:displayName>Created</outs:displayName>
      <outs:dateTime>2009-04-06T17:28:40Z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Biljana Vlaskovic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Bilja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CC48DDF-CA2A-4476-B6D1-59F9879F716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Vlaskovic</dc:creator>
  <cp:lastModifiedBy>Biljana Vlašković Ilić</cp:lastModifiedBy>
  <cp:lastPrinted>2012-06-21T22:02:38Z</cp:lastPrinted>
  <dcterms:created xsi:type="dcterms:W3CDTF">2009-04-06T17:28:40Z</dcterms:created>
  <dcterms:modified xsi:type="dcterms:W3CDTF">2026-01-26T19:22:00Z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16eyBLYaYqxwRmj3nF53tDLPdG4tMg1E7tO-HiiK5uTM</vt:lpwstr>
  </property>
  <property fmtid="{D5CDD505-2E9C-101B-9397-08002B2CF9AE}" pid="4" name="Google.Documents.RevisionId">
    <vt:lpwstr>03257948803678300511</vt:lpwstr>
  </property>
  <property fmtid="{D5CDD505-2E9C-101B-9397-08002B2CF9AE}" pid="5" name="Google.Documents.PreviousRevisionId">
    <vt:lpwstr>01424304248524890502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